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<sst xmlns="http://schemas.openxmlformats.org/spreadsheetml/2006/main" count="52" uniqueCount="22">
  <si>
    <t>Beide Vlaanderen</t>
  </si>
  <si>
    <t>Albert Verbeken</t>
  </si>
  <si>
    <t>GSB</t>
  </si>
  <si>
    <t>Totaal</t>
  </si>
  <si>
    <t>Pl.</t>
  </si>
  <si>
    <t>Serie</t>
  </si>
  <si>
    <t>Gemiddelde</t>
  </si>
  <si>
    <t>Beurten</t>
  </si>
  <si>
    <t>Caram</t>
  </si>
  <si>
    <t>Caram:</t>
  </si>
  <si>
    <t>P.M.</t>
  </si>
  <si>
    <t>Club:</t>
  </si>
  <si>
    <t xml:space="preserve">Speler: </t>
  </si>
  <si>
    <t>BC ' T OSKE (OBA)</t>
  </si>
  <si>
    <t>Lokaal:</t>
  </si>
  <si>
    <t>datum:</t>
  </si>
  <si>
    <t>MATCH</t>
  </si>
  <si>
    <t xml:space="preserve">                       Gewestfinale 4° KLASSE VRIJSPEL</t>
  </si>
  <si>
    <t>Kompetitie:</t>
  </si>
  <si>
    <t>F.R.B.B.</t>
  </si>
  <si>
    <t xml:space="preserve">                         GEWEST   BEIDE VLAANDEREN</t>
  </si>
  <si>
    <t>K.B.B.B.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</si>
</sst>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4" fillId="0" borderId="17" xfId="0" applyFont="1" applyBorder="1" applyAlignment="1" quotePrefix="1">
      <alignment/>
    </xf>
    <xf numFmtId="0" fontId="0" fillId="0" borderId="17" xfId="0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24" fillId="0" borderId="17" xfId="0" applyFont="1" applyBorder="1" applyAlignment="1">
      <alignment/>
    </xf>
    <xf numFmtId="0" fontId="22" fillId="33" borderId="12" xfId="0" applyFont="1" applyFill="1" applyBorder="1" applyAlignment="1">
      <alignment horizontal="left"/>
    </xf>
    <xf numFmtId="0" fontId="22" fillId="33" borderId="12" xfId="0" applyFont="1" applyFill="1" applyBorder="1" applyAlignment="1">
      <alignment/>
    </xf>
    <xf numFmtId="0" fontId="24" fillId="0" borderId="17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19" fillId="33" borderId="21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5" fontId="26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2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7" fillId="33" borderId="23" xfId="0" applyFont="1" applyFill="1" applyBorder="1" applyAlignment="1">
      <alignment horizontal="right"/>
    </xf>
    <xf numFmtId="0" fontId="0" fillId="33" borderId="24" xfId="0" applyFill="1" applyBorder="1" applyAlignment="1">
      <alignment/>
    </xf>
    <xf numFmtId="0" fontId="28" fillId="33" borderId="24" xfId="0" applyFont="1" applyFill="1" applyBorder="1" applyAlignment="1">
      <alignment/>
    </xf>
    <xf numFmtId="0" fontId="0" fillId="33" borderId="24" xfId="0" applyFill="1" applyBorder="1" applyAlignment="1">
      <alignment horizontal="center"/>
    </xf>
    <xf numFmtId="0" fontId="27" fillId="33" borderId="25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3 2" xfId="57"/>
    <cellStyle name="Standaard 4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3-2014\uitslagen%20gewestelijke%20finales%202013-2014\uitslag%20gewestelijke%20finale%20vrijspel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3-2014\kalender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f3"/>
      <sheetName val="gwf2"/>
      <sheetName val="SAMENVATTING"/>
      <sheetName val="Blad2"/>
      <sheetName val="databank"/>
      <sheetName val="LEDEN"/>
    </sheetNames>
    <sheetDataSet>
      <sheetData sheetId="5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75" zoomScaleNormal="75" zoomScalePageLayoutView="0" workbookViewId="0" topLeftCell="A1">
      <selection activeCell="D36" sqref="D36"/>
    </sheetView>
  </sheetViews>
  <sheetFormatPr defaultColWidth="9.140625" defaultRowHeight="12.75"/>
  <cols>
    <col min="1" max="1" width="9.57421875" style="0" customWidth="1"/>
    <col min="2" max="2" width="3.140625" style="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49" t="s">
        <v>21</v>
      </c>
      <c r="B1" s="48"/>
      <c r="C1" s="46"/>
      <c r="D1" s="47" t="s">
        <v>20</v>
      </c>
      <c r="E1" s="46"/>
      <c r="F1" s="46"/>
      <c r="G1" s="46"/>
      <c r="H1" s="46"/>
      <c r="I1" s="46"/>
      <c r="J1" s="46"/>
      <c r="K1" s="46"/>
      <c r="L1" s="46"/>
      <c r="M1" s="45" t="s">
        <v>19</v>
      </c>
    </row>
    <row r="2" spans="1:13" ht="12.75" customHeight="1">
      <c r="A2" s="41" t="s">
        <v>18</v>
      </c>
      <c r="B2" s="40"/>
      <c r="C2" s="44"/>
      <c r="D2" s="43" t="s">
        <v>17</v>
      </c>
      <c r="E2" s="43"/>
      <c r="F2" s="44"/>
      <c r="G2" s="44"/>
      <c r="H2" s="44"/>
      <c r="I2" s="44"/>
      <c r="J2" s="44"/>
      <c r="K2" s="44"/>
      <c r="L2" s="43" t="s">
        <v>16</v>
      </c>
      <c r="M2" s="42"/>
    </row>
    <row r="3" spans="1:13" ht="17.25" customHeight="1">
      <c r="A3" s="41" t="s">
        <v>15</v>
      </c>
      <c r="B3" s="40"/>
      <c r="C3" s="39">
        <v>41581</v>
      </c>
      <c r="D3" s="39"/>
      <c r="E3" s="38" t="s">
        <v>14</v>
      </c>
      <c r="F3" s="37" t="s">
        <v>13</v>
      </c>
      <c r="G3" s="37"/>
      <c r="H3" s="37"/>
      <c r="I3" s="37"/>
      <c r="J3" s="36"/>
      <c r="K3" s="35"/>
      <c r="L3" s="35"/>
      <c r="M3" s="34"/>
    </row>
    <row r="4" spans="1:13" ht="3.75" customHeight="1">
      <c r="A4" s="33"/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0"/>
    </row>
    <row r="5" ht="5.25" customHeight="1"/>
    <row r="6" spans="1:12" ht="12.75">
      <c r="A6" s="24" t="s">
        <v>12</v>
      </c>
      <c r="B6" s="25" t="str">
        <f>VLOOKUP(L6,'[1]LEDEN'!A:E,2,FALSE)</f>
        <v>VAN LANDEGHEM Urbain</v>
      </c>
      <c r="C6" s="24"/>
      <c r="D6" s="24"/>
      <c r="E6" s="24"/>
      <c r="F6" s="24" t="s">
        <v>11</v>
      </c>
      <c r="G6" s="28" t="str">
        <f>VLOOKUP(L6,'[1]LEDEN'!A:E,3,FALSE)</f>
        <v>QU</v>
      </c>
      <c r="H6" s="28" t="str">
        <f>VLOOKUP(L6,'[1]LEDEN'!A:E,3,FALSE)</f>
        <v>QU</v>
      </c>
      <c r="I6" s="24"/>
      <c r="J6" s="24"/>
      <c r="K6" s="24"/>
      <c r="L6" s="21">
        <v>4880</v>
      </c>
    </row>
    <row r="7" ht="6" customHeight="1"/>
    <row r="8" spans="6:12" ht="12.75">
      <c r="F8" s="27" t="s">
        <v>10</v>
      </c>
      <c r="G8" s="19" t="s">
        <v>9</v>
      </c>
      <c r="H8" s="19" t="s">
        <v>8</v>
      </c>
      <c r="I8" s="26" t="s">
        <v>7</v>
      </c>
      <c r="J8" s="20" t="s">
        <v>6</v>
      </c>
      <c r="K8" s="19" t="s">
        <v>5</v>
      </c>
      <c r="L8" s="19" t="s">
        <v>4</v>
      </c>
    </row>
    <row r="9" spans="2:14" ht="15" customHeight="1">
      <c r="B9" s="14">
        <v>1</v>
      </c>
      <c r="C9" s="17" t="str">
        <f>VLOOKUP(N9,'[1]LEDEN'!A:E,2,FALSE)</f>
        <v>DENOULET Johan</v>
      </c>
      <c r="D9" s="16"/>
      <c r="E9" s="16"/>
      <c r="F9" s="14">
        <v>0</v>
      </c>
      <c r="G9" s="14"/>
      <c r="H9" s="14">
        <v>33</v>
      </c>
      <c r="I9" s="14">
        <v>24</v>
      </c>
      <c r="J9" s="15">
        <v>1.37</v>
      </c>
      <c r="K9" s="14">
        <v>7</v>
      </c>
      <c r="L9" s="18">
        <v>1</v>
      </c>
      <c r="N9">
        <v>6730</v>
      </c>
    </row>
    <row r="10" spans="2:14" ht="15" customHeight="1">
      <c r="B10" s="14">
        <v>2</v>
      </c>
      <c r="C10" s="17" t="str">
        <f>VLOOKUP(N10,'[1]LEDEN'!A:E,2,FALSE)</f>
        <v>WERBROUCK Luc</v>
      </c>
      <c r="D10" s="16"/>
      <c r="E10" s="16"/>
      <c r="F10" s="14">
        <v>2</v>
      </c>
      <c r="G10" s="14"/>
      <c r="H10" s="14">
        <v>60</v>
      </c>
      <c r="I10" s="14">
        <v>28</v>
      </c>
      <c r="J10" s="15">
        <v>2.14</v>
      </c>
      <c r="K10" s="14">
        <v>18</v>
      </c>
      <c r="L10" s="13"/>
      <c r="N10">
        <v>4133</v>
      </c>
    </row>
    <row r="11" spans="2:14" ht="15" customHeight="1">
      <c r="B11" s="14">
        <v>3</v>
      </c>
      <c r="C11" s="17" t="str">
        <f>VLOOKUP(N11,'[1]LEDEN'!A:E,2,FALSE)</f>
        <v>GRYSON Dirk</v>
      </c>
      <c r="D11" s="16"/>
      <c r="E11" s="16"/>
      <c r="F11" s="14">
        <v>2</v>
      </c>
      <c r="G11" s="14"/>
      <c r="H11" s="14">
        <v>60</v>
      </c>
      <c r="I11" s="14">
        <v>16</v>
      </c>
      <c r="J11" s="15">
        <v>3.75</v>
      </c>
      <c r="K11" s="14">
        <v>12</v>
      </c>
      <c r="L11" s="13"/>
      <c r="N11">
        <v>6722</v>
      </c>
    </row>
    <row r="12" spans="2:12" ht="15" customHeight="1" hidden="1">
      <c r="B12" s="14">
        <v>4</v>
      </c>
      <c r="C12" s="17" t="e">
        <f>VLOOKUP(N12,'[1]LEDEN'!A:E,2,FALSE)</f>
        <v>#N/A</v>
      </c>
      <c r="D12" s="16"/>
      <c r="E12" s="16"/>
      <c r="F12" s="14"/>
      <c r="G12" s="14"/>
      <c r="H12" s="14"/>
      <c r="I12" s="14"/>
      <c r="J12" s="15" t="e">
        <f>ROUNDDOWN(H12/I12,2)</f>
        <v>#DIV/0!</v>
      </c>
      <c r="K12" s="14"/>
      <c r="L12" s="13"/>
    </row>
    <row r="13" spans="2:12" ht="15" customHeight="1" hidden="1">
      <c r="B13" s="14">
        <v>5</v>
      </c>
      <c r="C13" s="17" t="e">
        <f>VLOOKUP(N13,'[1]LEDEN'!A:E,2,FALSE)</f>
        <v>#N/A</v>
      </c>
      <c r="D13" s="16"/>
      <c r="E13" s="16"/>
      <c r="F13" s="14"/>
      <c r="G13" s="14"/>
      <c r="H13" s="14"/>
      <c r="I13" s="14"/>
      <c r="J13" s="15" t="e">
        <f>ROUNDDOWN(H13/I13,2)</f>
        <v>#DIV/0!</v>
      </c>
      <c r="K13" s="14"/>
      <c r="L13" s="13"/>
    </row>
    <row r="14" spans="1:13" ht="15" customHeight="1">
      <c r="A14" s="11"/>
      <c r="B14" s="12"/>
      <c r="C14" s="11"/>
      <c r="D14" s="11"/>
      <c r="E14" s="11" t="s">
        <v>3</v>
      </c>
      <c r="F14" s="9">
        <f>SUM(F9:F13)</f>
        <v>4</v>
      </c>
      <c r="G14" s="9">
        <f>SUM(G9:G13)</f>
        <v>0</v>
      </c>
      <c r="H14" s="9">
        <f>SUM(H9:H13)</f>
        <v>153</v>
      </c>
      <c r="I14" s="9">
        <f>SUM(I9:I13)</f>
        <v>68</v>
      </c>
      <c r="J14" s="10">
        <f>ROUNDDOWN(H14/I14,2)</f>
        <v>2.25</v>
      </c>
      <c r="K14" s="9">
        <f>MAX(K9:K13)</f>
        <v>18</v>
      </c>
      <c r="L14" s="8"/>
      <c r="M14" s="29"/>
    </row>
    <row r="15" spans="1:12" ht="8.25" customHeight="1" thickBot="1">
      <c r="A15" s="6"/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7.5" customHeight="1"/>
    <row r="17" spans="1:12" ht="12.75">
      <c r="A17" s="24" t="s">
        <v>12</v>
      </c>
      <c r="B17" s="25" t="str">
        <f>VLOOKUP(L17,'[1]LEDEN'!A:E,2,FALSE)</f>
        <v>DENOULET Johan</v>
      </c>
      <c r="C17" s="24"/>
      <c r="D17" s="24"/>
      <c r="E17" s="24"/>
      <c r="F17" s="24" t="s">
        <v>11</v>
      </c>
      <c r="G17" s="28" t="str">
        <f>VLOOKUP(L17,'[1]LEDEN'!A:E,3,FALSE)</f>
        <v>KK</v>
      </c>
      <c r="H17" s="28" t="str">
        <f>VLOOKUP(L17,'[1]LEDEN'!A:E,3,FALSE)</f>
        <v>KK</v>
      </c>
      <c r="I17" s="24"/>
      <c r="J17" s="24"/>
      <c r="K17" s="24"/>
      <c r="L17" s="21">
        <v>6730</v>
      </c>
    </row>
    <row r="18" ht="6" customHeight="1"/>
    <row r="19" spans="6:12" ht="12.75">
      <c r="F19" s="27" t="s">
        <v>10</v>
      </c>
      <c r="G19" s="19" t="s">
        <v>9</v>
      </c>
      <c r="H19" s="19" t="s">
        <v>8</v>
      </c>
      <c r="I19" s="26" t="s">
        <v>7</v>
      </c>
      <c r="J19" s="20" t="s">
        <v>6</v>
      </c>
      <c r="K19" s="19" t="s">
        <v>5</v>
      </c>
      <c r="L19" s="19" t="s">
        <v>4</v>
      </c>
    </row>
    <row r="20" spans="2:14" ht="12.75">
      <c r="B20" s="14"/>
      <c r="C20" s="17" t="str">
        <f>VLOOKUP(N20,'[1]LEDEN'!A:E,2,FALSE)</f>
        <v>VAN LANDEGHEM Urbain</v>
      </c>
      <c r="D20" s="16"/>
      <c r="E20" s="16"/>
      <c r="F20" s="14">
        <v>2</v>
      </c>
      <c r="G20" s="14"/>
      <c r="H20" s="14">
        <v>60</v>
      </c>
      <c r="I20" s="14">
        <v>24</v>
      </c>
      <c r="J20" s="15">
        <v>2.5</v>
      </c>
      <c r="K20" s="14">
        <v>13</v>
      </c>
      <c r="L20" s="18">
        <v>2</v>
      </c>
      <c r="N20">
        <v>4880</v>
      </c>
    </row>
    <row r="21" spans="2:14" ht="12.75" customHeight="1">
      <c r="B21" s="14"/>
      <c r="C21" s="17" t="str">
        <f>VLOOKUP(N21,'[1]LEDEN'!A:E,2,FALSE)</f>
        <v>GRYSON Dirk</v>
      </c>
      <c r="D21" s="16"/>
      <c r="E21" s="16"/>
      <c r="F21" s="14">
        <v>2</v>
      </c>
      <c r="G21" s="14"/>
      <c r="H21" s="14">
        <v>60</v>
      </c>
      <c r="I21" s="14">
        <v>25</v>
      </c>
      <c r="J21" s="15">
        <v>2.4</v>
      </c>
      <c r="K21" s="14">
        <v>7</v>
      </c>
      <c r="L21" s="13"/>
      <c r="N21">
        <v>6722</v>
      </c>
    </row>
    <row r="22" spans="2:14" ht="12.75" customHeight="1">
      <c r="B22" s="14"/>
      <c r="C22" s="17" t="str">
        <f>VLOOKUP(N22,'[1]LEDEN'!A:E,2,FALSE)</f>
        <v>WERBROUCK Luc</v>
      </c>
      <c r="D22" s="16"/>
      <c r="E22" s="16"/>
      <c r="F22" s="14">
        <v>0</v>
      </c>
      <c r="G22" s="14"/>
      <c r="H22" s="14">
        <v>53</v>
      </c>
      <c r="I22" s="14">
        <v>28</v>
      </c>
      <c r="J22" s="15">
        <v>1.89</v>
      </c>
      <c r="K22" s="14">
        <v>13</v>
      </c>
      <c r="L22" s="13"/>
      <c r="N22">
        <v>4133</v>
      </c>
    </row>
    <row r="23" spans="2:12" ht="12.75" customHeight="1" hidden="1">
      <c r="B23" s="14"/>
      <c r="C23" s="17" t="e">
        <f>VLOOKUP(N23,'[1]LEDEN'!A:E,2,FALSE)</f>
        <v>#N/A</v>
      </c>
      <c r="D23" s="16"/>
      <c r="E23" s="16"/>
      <c r="F23" s="14"/>
      <c r="G23" s="14"/>
      <c r="H23" s="14"/>
      <c r="I23" s="14"/>
      <c r="J23" s="15" t="e">
        <f>ROUNDDOWN(H23/I23,2)</f>
        <v>#DIV/0!</v>
      </c>
      <c r="K23" s="14"/>
      <c r="L23" s="13"/>
    </row>
    <row r="24" spans="2:12" ht="12.75" customHeight="1" hidden="1">
      <c r="B24" s="14"/>
      <c r="C24" s="17" t="e">
        <f>VLOOKUP(N24,'[1]LEDEN'!A:E,2,FALSE)</f>
        <v>#N/A</v>
      </c>
      <c r="D24" s="16"/>
      <c r="E24" s="16"/>
      <c r="F24" s="14"/>
      <c r="G24" s="14"/>
      <c r="H24" s="14"/>
      <c r="I24" s="14"/>
      <c r="J24" s="15" t="e">
        <f>ROUNDDOWN(H24/I24,2)</f>
        <v>#DIV/0!</v>
      </c>
      <c r="K24" s="14"/>
      <c r="L24" s="13"/>
    </row>
    <row r="25" spans="1:12" ht="12.75">
      <c r="A25" s="11"/>
      <c r="B25" s="12"/>
      <c r="C25" s="11"/>
      <c r="D25" s="11"/>
      <c r="E25" s="11" t="s">
        <v>3</v>
      </c>
      <c r="F25" s="9">
        <f>SUM(F20:F24)</f>
        <v>4</v>
      </c>
      <c r="G25" s="9">
        <f>SUM(G20:G24)</f>
        <v>0</v>
      </c>
      <c r="H25" s="9">
        <f>SUM(H20:H24)</f>
        <v>173</v>
      </c>
      <c r="I25" s="9">
        <f>SUM(I20:I24)</f>
        <v>77</v>
      </c>
      <c r="J25" s="10">
        <f>ROUNDDOWN(H25/I25,2)</f>
        <v>2.24</v>
      </c>
      <c r="K25" s="9">
        <f>MAX(K20:K24)</f>
        <v>13</v>
      </c>
      <c r="L25" s="8"/>
    </row>
    <row r="26" spans="1:12" ht="7.5" customHeight="1" thickBot="1">
      <c r="A26" s="6"/>
      <c r="B26" s="7"/>
      <c r="C26" s="6"/>
      <c r="D26" s="6"/>
      <c r="E26" s="6"/>
      <c r="F26" s="7"/>
      <c r="G26" s="7"/>
      <c r="H26" s="7"/>
      <c r="I26" s="7"/>
      <c r="J26" s="7"/>
      <c r="K26" s="7"/>
      <c r="L26" s="6"/>
    </row>
    <row r="27" spans="6:11" ht="3.75" customHeight="1">
      <c r="F27" s="1"/>
      <c r="G27" s="1"/>
      <c r="H27" s="1"/>
      <c r="I27" s="1"/>
      <c r="J27" s="1"/>
      <c r="K27" s="1"/>
    </row>
    <row r="28" spans="1:12" ht="12.75">
      <c r="A28" s="24" t="s">
        <v>12</v>
      </c>
      <c r="B28" s="25" t="str">
        <f>VLOOKUP(L28,'[1]LEDEN'!A:E,2,FALSE)</f>
        <v>WERBROUCK Luc</v>
      </c>
      <c r="C28" s="24"/>
      <c r="D28" s="24"/>
      <c r="E28" s="24"/>
      <c r="F28" s="22" t="s">
        <v>11</v>
      </c>
      <c r="G28" s="23" t="str">
        <f>VLOOKUP(L28,'[1]LEDEN'!A:E,3,FALSE)</f>
        <v>OS</v>
      </c>
      <c r="H28" s="23" t="str">
        <f>VLOOKUP(L28,'[1]LEDEN'!A:E,3,FALSE)</f>
        <v>OS</v>
      </c>
      <c r="I28" s="22"/>
      <c r="J28" s="22"/>
      <c r="K28" s="22"/>
      <c r="L28" s="21">
        <v>4133</v>
      </c>
    </row>
    <row r="29" spans="6:11" ht="7.5" customHeight="1">
      <c r="F29" s="1"/>
      <c r="G29" s="1"/>
      <c r="H29" s="1"/>
      <c r="I29" s="1"/>
      <c r="J29" s="1"/>
      <c r="K29" s="1"/>
    </row>
    <row r="30" spans="6:12" ht="12.75">
      <c r="F30" s="19" t="s">
        <v>10</v>
      </c>
      <c r="G30" s="19" t="s">
        <v>9</v>
      </c>
      <c r="H30" s="19" t="s">
        <v>8</v>
      </c>
      <c r="I30" s="19" t="s">
        <v>7</v>
      </c>
      <c r="J30" s="20" t="s">
        <v>6</v>
      </c>
      <c r="K30" s="19" t="s">
        <v>5</v>
      </c>
      <c r="L30" s="19" t="s">
        <v>4</v>
      </c>
    </row>
    <row r="31" spans="2:14" ht="12.75">
      <c r="B31" s="14">
        <v>1</v>
      </c>
      <c r="C31" s="17" t="str">
        <f>VLOOKUP(N31,'[1]LEDEN'!A:E,2,FALSE)</f>
        <v>GRYSON Dirk</v>
      </c>
      <c r="D31" s="16"/>
      <c r="E31" s="16"/>
      <c r="F31" s="14">
        <v>2</v>
      </c>
      <c r="G31" s="14"/>
      <c r="H31" s="14">
        <v>60</v>
      </c>
      <c r="I31" s="14">
        <v>26</v>
      </c>
      <c r="J31" s="15">
        <v>2.3</v>
      </c>
      <c r="K31" s="14">
        <v>8</v>
      </c>
      <c r="L31" s="18">
        <v>3</v>
      </c>
      <c r="N31">
        <v>6722</v>
      </c>
    </row>
    <row r="32" spans="2:14" ht="12.75" customHeight="1">
      <c r="B32" s="14">
        <v>2</v>
      </c>
      <c r="C32" s="17" t="str">
        <f>VLOOKUP(N32,'[1]LEDEN'!A:E,2,FALSE)</f>
        <v>VAN LANDEGHEM Urbain</v>
      </c>
      <c r="D32" s="16"/>
      <c r="E32" s="16"/>
      <c r="F32" s="14">
        <v>0</v>
      </c>
      <c r="G32" s="14"/>
      <c r="H32" s="14">
        <v>59</v>
      </c>
      <c r="I32" s="14">
        <v>28</v>
      </c>
      <c r="J32" s="15">
        <v>2.1</v>
      </c>
      <c r="K32" s="14">
        <v>11</v>
      </c>
      <c r="L32" s="13"/>
      <c r="N32">
        <v>4880</v>
      </c>
    </row>
    <row r="33" spans="2:14" ht="12.75" customHeight="1">
      <c r="B33" s="14">
        <v>3</v>
      </c>
      <c r="C33" s="17" t="str">
        <f>VLOOKUP(N33,'[1]LEDEN'!A:E,2,FALSE)</f>
        <v>DENOULET Johan</v>
      </c>
      <c r="D33" s="16"/>
      <c r="E33" s="16"/>
      <c r="F33" s="14">
        <v>2</v>
      </c>
      <c r="G33" s="14"/>
      <c r="H33" s="14">
        <v>60</v>
      </c>
      <c r="I33" s="14">
        <v>28</v>
      </c>
      <c r="J33" s="15">
        <v>2.14</v>
      </c>
      <c r="K33" s="14">
        <v>4</v>
      </c>
      <c r="L33" s="13"/>
      <c r="N33">
        <v>6730</v>
      </c>
    </row>
    <row r="34" spans="2:12" ht="12.75" customHeight="1" hidden="1">
      <c r="B34" s="14">
        <v>4</v>
      </c>
      <c r="C34" s="17" t="e">
        <f>VLOOKUP(N34,'[1]LEDEN'!A:E,2,FALSE)</f>
        <v>#N/A</v>
      </c>
      <c r="D34" s="16"/>
      <c r="E34" s="16"/>
      <c r="F34" s="14"/>
      <c r="G34" s="14"/>
      <c r="H34" s="14"/>
      <c r="I34" s="14"/>
      <c r="J34" s="15" t="e">
        <f>ROUNDDOWN(H34/I34,2)</f>
        <v>#DIV/0!</v>
      </c>
      <c r="K34" s="14"/>
      <c r="L34" s="13"/>
    </row>
    <row r="35" spans="2:12" ht="12.75" customHeight="1" hidden="1">
      <c r="B35" s="14">
        <v>5</v>
      </c>
      <c r="C35" s="17" t="e">
        <f>VLOOKUP(N35,'[1]LEDEN'!A:E,2,FALSE)</f>
        <v>#N/A</v>
      </c>
      <c r="D35" s="16"/>
      <c r="E35" s="16"/>
      <c r="F35" s="14"/>
      <c r="G35" s="14"/>
      <c r="H35" s="14"/>
      <c r="I35" s="14"/>
      <c r="J35" s="15" t="e">
        <f>ROUNDDOWN(H35/I35,2)</f>
        <v>#DIV/0!</v>
      </c>
      <c r="K35" s="14"/>
      <c r="L35" s="13"/>
    </row>
    <row r="36" spans="1:12" ht="12.75">
      <c r="A36" s="11"/>
      <c r="B36" s="12"/>
      <c r="C36" s="11"/>
      <c r="D36" s="11"/>
      <c r="E36" s="11" t="s">
        <v>3</v>
      </c>
      <c r="F36" s="9">
        <f>SUM(F31:F35)</f>
        <v>4</v>
      </c>
      <c r="G36" s="9">
        <f>SUM(G31:G35)</f>
        <v>0</v>
      </c>
      <c r="H36" s="9">
        <f>SUM(H31:H35)</f>
        <v>179</v>
      </c>
      <c r="I36" s="9">
        <f>SUM(I31:I35)</f>
        <v>82</v>
      </c>
      <c r="J36" s="10">
        <f>ROUNDDOWN(H36/I36,2)</f>
        <v>2.18</v>
      </c>
      <c r="K36" s="9">
        <f>MAX(K31:K35)</f>
        <v>11</v>
      </c>
      <c r="L36" s="8"/>
    </row>
    <row r="37" spans="1:12" ht="6.75" customHeight="1" thickBot="1">
      <c r="A37" s="6"/>
      <c r="B37" s="7"/>
      <c r="C37" s="6"/>
      <c r="D37" s="6"/>
      <c r="E37" s="6"/>
      <c r="F37" s="7"/>
      <c r="G37" s="7"/>
      <c r="H37" s="7"/>
      <c r="I37" s="7"/>
      <c r="J37" s="7"/>
      <c r="K37" s="7"/>
      <c r="L37" s="6"/>
    </row>
    <row r="38" spans="6:11" ht="6" customHeight="1">
      <c r="F38" s="1"/>
      <c r="G38" s="1"/>
      <c r="H38" s="1"/>
      <c r="I38" s="1"/>
      <c r="J38" s="1"/>
      <c r="K38" s="1"/>
    </row>
    <row r="39" spans="1:12" ht="13.5" customHeight="1">
      <c r="A39" s="24" t="s">
        <v>12</v>
      </c>
      <c r="B39" s="25" t="str">
        <f>VLOOKUP(L39,'[1]LEDEN'!A:E,2,FALSE)</f>
        <v>GRYSON Dirk</v>
      </c>
      <c r="C39" s="24"/>
      <c r="D39" s="24"/>
      <c r="E39" s="24"/>
      <c r="F39" s="22" t="s">
        <v>11</v>
      </c>
      <c r="G39" s="23" t="str">
        <f>VLOOKUP(L39,'[1]LEDEN'!A:E,3,FALSE)</f>
        <v>WOH</v>
      </c>
      <c r="H39" s="23" t="str">
        <f>VLOOKUP(L39,'[1]LEDEN'!A:E,3,FALSE)</f>
        <v>WOH</v>
      </c>
      <c r="I39" s="22"/>
      <c r="J39" s="22"/>
      <c r="K39" s="22"/>
      <c r="L39" s="21">
        <v>6722</v>
      </c>
    </row>
    <row r="40" spans="6:11" ht="12.75">
      <c r="F40" s="1"/>
      <c r="G40" s="1"/>
      <c r="H40" s="1"/>
      <c r="I40" s="1"/>
      <c r="J40" s="1"/>
      <c r="K40" s="1"/>
    </row>
    <row r="41" spans="6:12" ht="12.75">
      <c r="F41" s="19" t="s">
        <v>10</v>
      </c>
      <c r="G41" s="19" t="s">
        <v>9</v>
      </c>
      <c r="H41" s="19" t="s">
        <v>8</v>
      </c>
      <c r="I41" s="19" t="s">
        <v>7</v>
      </c>
      <c r="J41" s="20" t="s">
        <v>6</v>
      </c>
      <c r="K41" s="19" t="s">
        <v>5</v>
      </c>
      <c r="L41" s="19" t="s">
        <v>4</v>
      </c>
    </row>
    <row r="42" spans="2:14" ht="12.75">
      <c r="B42" s="14">
        <v>1</v>
      </c>
      <c r="C42" s="17" t="str">
        <f>VLOOKUP(N42,'[1]LEDEN'!A:E,2,FALSE)</f>
        <v>WERBROUCK Luc</v>
      </c>
      <c r="D42" s="16"/>
      <c r="E42" s="16"/>
      <c r="F42" s="14">
        <v>0</v>
      </c>
      <c r="G42" s="14"/>
      <c r="H42" s="14">
        <v>47</v>
      </c>
      <c r="I42" s="14">
        <v>26</v>
      </c>
      <c r="J42" s="15">
        <f>ROUNDDOWN(H42/I42,2)</f>
        <v>1.8</v>
      </c>
      <c r="K42" s="14">
        <v>13</v>
      </c>
      <c r="L42" s="18">
        <v>4</v>
      </c>
      <c r="N42">
        <v>4133</v>
      </c>
    </row>
    <row r="43" spans="2:14" ht="12.75" customHeight="1">
      <c r="B43" s="14">
        <v>2</v>
      </c>
      <c r="C43" s="17" t="str">
        <f>VLOOKUP(N43,'[1]LEDEN'!A:E,2,FALSE)</f>
        <v>DENOULET Johan</v>
      </c>
      <c r="D43" s="16"/>
      <c r="E43" s="16"/>
      <c r="F43" s="14">
        <v>0</v>
      </c>
      <c r="G43" s="14"/>
      <c r="H43" s="14">
        <v>43</v>
      </c>
      <c r="I43" s="14">
        <v>25</v>
      </c>
      <c r="J43" s="15">
        <f>ROUNDDOWN(H43/I43,2)</f>
        <v>1.72</v>
      </c>
      <c r="K43" s="14">
        <v>16</v>
      </c>
      <c r="L43" s="13"/>
      <c r="N43">
        <v>6730</v>
      </c>
    </row>
    <row r="44" spans="2:14" ht="12.75" customHeight="1">
      <c r="B44" s="14">
        <v>3</v>
      </c>
      <c r="C44" s="17" t="str">
        <f>VLOOKUP(N44,'[1]LEDEN'!A:E,2,FALSE)</f>
        <v>VAN LANDEGHEM Urbain</v>
      </c>
      <c r="D44" s="16"/>
      <c r="E44" s="16"/>
      <c r="F44" s="14">
        <v>0</v>
      </c>
      <c r="G44" s="14"/>
      <c r="H44" s="14">
        <v>36</v>
      </c>
      <c r="I44" s="14">
        <v>16</v>
      </c>
      <c r="J44" s="15">
        <f>ROUNDDOWN(H44/I44,2)</f>
        <v>2.25</v>
      </c>
      <c r="K44" s="14">
        <v>12</v>
      </c>
      <c r="L44" s="13"/>
      <c r="N44">
        <v>4880</v>
      </c>
    </row>
    <row r="45" spans="2:12" ht="12.75" customHeight="1" hidden="1">
      <c r="B45" s="14">
        <v>4</v>
      </c>
      <c r="C45" s="17" t="e">
        <f>VLOOKUP(N45,'[1]LEDEN'!A:E,2,FALSE)</f>
        <v>#N/A</v>
      </c>
      <c r="D45" s="16"/>
      <c r="E45" s="16"/>
      <c r="F45" s="14"/>
      <c r="G45" s="14"/>
      <c r="H45" s="14"/>
      <c r="I45" s="14"/>
      <c r="J45" s="15" t="e">
        <f>ROUNDDOWN(H45/I45,2)</f>
        <v>#DIV/0!</v>
      </c>
      <c r="K45" s="14"/>
      <c r="L45" s="13"/>
    </row>
    <row r="46" spans="2:12" ht="12.75" customHeight="1" hidden="1">
      <c r="B46" s="14">
        <v>5</v>
      </c>
      <c r="C46" s="17" t="e">
        <f>VLOOKUP(N46,'[1]LEDEN'!A:E,2,FALSE)</f>
        <v>#N/A</v>
      </c>
      <c r="D46" s="16"/>
      <c r="E46" s="16"/>
      <c r="F46" s="14"/>
      <c r="G46" s="14"/>
      <c r="H46" s="14"/>
      <c r="I46" s="14"/>
      <c r="J46" s="15" t="e">
        <f>ROUNDDOWN(H46/I46,2)</f>
        <v>#DIV/0!</v>
      </c>
      <c r="K46" s="14"/>
      <c r="L46" s="13"/>
    </row>
    <row r="47" spans="1:12" ht="12.75">
      <c r="A47" s="11"/>
      <c r="B47" s="12"/>
      <c r="C47" s="11"/>
      <c r="D47" s="11"/>
      <c r="E47" s="11" t="s">
        <v>3</v>
      </c>
      <c r="F47" s="9">
        <f>SUM(F42:F46)</f>
        <v>0</v>
      </c>
      <c r="G47" s="9">
        <f>SUM(G42:G46)</f>
        <v>0</v>
      </c>
      <c r="H47" s="9">
        <f>SUM(H42:H46)</f>
        <v>126</v>
      </c>
      <c r="I47" s="9">
        <f>SUM(I42:I46)</f>
        <v>67</v>
      </c>
      <c r="J47" s="10">
        <f>ROUNDDOWN(H47/I47,2)</f>
        <v>1.88</v>
      </c>
      <c r="K47" s="9">
        <f>MAX(K42:K46)</f>
        <v>16</v>
      </c>
      <c r="L47" s="8"/>
    </row>
    <row r="48" spans="1:12" ht="4.5" customHeight="1" thickBot="1">
      <c r="A48" s="6"/>
      <c r="B48" s="7"/>
      <c r="C48" s="6"/>
      <c r="D48" s="6"/>
      <c r="E48" s="6"/>
      <c r="F48" s="7"/>
      <c r="G48" s="7"/>
      <c r="H48" s="7"/>
      <c r="I48" s="7"/>
      <c r="J48" s="7"/>
      <c r="K48" s="7"/>
      <c r="L48" s="6"/>
    </row>
    <row r="49" spans="6:11" ht="6" customHeight="1">
      <c r="F49" s="1"/>
      <c r="G49" s="1"/>
      <c r="H49" s="1"/>
      <c r="I49" s="1"/>
      <c r="J49" s="1"/>
      <c r="K49" s="1"/>
    </row>
    <row r="50" spans="3:13" ht="15.75">
      <c r="C50" s="5">
        <f ca="1">TODAY()</f>
        <v>41581</v>
      </c>
      <c r="D50" s="4"/>
      <c r="I50" s="3" t="s">
        <v>2</v>
      </c>
      <c r="J50" s="2" t="s">
        <v>1</v>
      </c>
      <c r="K50" s="2"/>
      <c r="L50" s="2"/>
      <c r="M50" s="2"/>
    </row>
    <row r="51" ht="12.75">
      <c r="I51" t="s">
        <v>0</v>
      </c>
    </row>
  </sheetData>
  <sheetProtection/>
  <mergeCells count="9">
    <mergeCell ref="C50:D50"/>
    <mergeCell ref="J50:M50"/>
    <mergeCell ref="L9:L14"/>
    <mergeCell ref="L20:L25"/>
    <mergeCell ref="L31:L36"/>
    <mergeCell ref="L42:L47"/>
    <mergeCell ref="C3:D3"/>
    <mergeCell ref="F3:I3"/>
    <mergeCell ref="K3:M3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2013-11-03T19:08:36Z</dcterms:created>
  <dcterms:modified xsi:type="dcterms:W3CDTF">2013-11-03T19:09:17Z</dcterms:modified>
  <cp:category/>
  <cp:version/>
  <cp:contentType/>
  <cp:contentStatus/>
</cp:coreProperties>
</file>