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<sst xmlns="http://schemas.openxmlformats.org/spreadsheetml/2006/main" count="58" uniqueCount="26">
  <si>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</si>
  <si>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</si>
  <si>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</si>
  <si>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</si>
  <si>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KADER </t>
  </si>
  <si>
    <t>MATCH</t>
  </si>
  <si>
    <t>datum:</t>
  </si>
  <si>
    <t>Lokaal:</t>
  </si>
  <si>
    <t>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</si>
  <si>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</si>
  <si>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</si>
  <si>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</si>
  <si>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</si>
  <si>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</si>
  <si>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</si>
  <si>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</si>
  <si>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</si>
  <si>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</si>
  <si>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</si>
  <si>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PROM</t>
  </si>
  <si>
    <t>SEGERS Didier</t>
  </si>
  <si>
    <t>KGV</t>
  </si>
  <si>
    <t>OG</t>
  </si>
  <si>
    <t xml:space="preserve"> </t>
  </si>
  <si>
    <t>GSB</t>
  </si>
  <si>
    <t>Albert Verbeken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</si>
</sst>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kader%20M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ACX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0" zoomScaleNormal="70" zoomScalePageLayoutView="0" workbookViewId="0" topLeftCell="A1">
      <selection activeCell="I32" sqref="I3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2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8.8515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40913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8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DECLERCK Gilbert</v>
      </c>
      <c r="C6" s="22"/>
      <c r="D6" s="22"/>
      <c r="E6" s="22"/>
      <c r="F6" s="22" t="s">
        <v>10</v>
      </c>
      <c r="G6" s="24" t="str">
        <f>VLOOKUP(L6,'[1]LEDEN'!A:E,3,FALSE)</f>
        <v>K.ZE</v>
      </c>
      <c r="H6" s="25" t="str">
        <f>VLOOKUP(L6,'[1]LEDEN'!A:E,3,FALSE)</f>
        <v>K.ZE</v>
      </c>
      <c r="I6" s="22"/>
      <c r="J6" s="22"/>
      <c r="K6" s="22"/>
      <c r="L6" s="26">
        <v>4167</v>
      </c>
    </row>
    <row r="7" ht="6" customHeight="1"/>
    <row r="8" spans="6:12" ht="12.75">
      <c r="F8" s="27" t="s">
        <v>11</v>
      </c>
      <c r="G8" s="28" t="s">
        <v>12</v>
      </c>
      <c r="H8" s="28" t="s">
        <v>12</v>
      </c>
      <c r="I8" s="29" t="s">
        <v>13</v>
      </c>
      <c r="J8" s="30" t="s">
        <v>14</v>
      </c>
      <c r="K8" s="28" t="s">
        <v>15</v>
      </c>
      <c r="L8" s="28" t="s">
        <v>16</v>
      </c>
    </row>
    <row r="9" spans="2:14" ht="15" customHeight="1">
      <c r="B9" s="31">
        <v>1</v>
      </c>
      <c r="C9" s="32" t="str">
        <f>VLOOKUP(N9,'[1]LEDEN'!A:E,2,FALSE)</f>
        <v>SEGERS Didier</v>
      </c>
      <c r="D9" s="33"/>
      <c r="E9" s="33"/>
      <c r="F9" s="31">
        <v>2</v>
      </c>
      <c r="G9" s="31"/>
      <c r="H9" s="31">
        <v>90</v>
      </c>
      <c r="I9" s="31">
        <v>12</v>
      </c>
      <c r="J9" s="34">
        <f aca="true" t="shared" si="0" ref="J9:J14">ROUNDDOWN(H9/I9,2)</f>
        <v>7.5</v>
      </c>
      <c r="K9" s="31">
        <v>24</v>
      </c>
      <c r="L9" s="35">
        <v>1</v>
      </c>
      <c r="N9">
        <v>6712</v>
      </c>
    </row>
    <row r="10" spans="2:14" ht="15" customHeight="1">
      <c r="B10" s="31">
        <v>2</v>
      </c>
      <c r="C10" s="32" t="str">
        <f>VLOOKUP(N10,'[1]LEDEN'!A:E,2,FALSE)</f>
        <v>BROUCKAERT Gerard</v>
      </c>
      <c r="D10" s="33"/>
      <c r="E10" s="33"/>
      <c r="F10" s="31">
        <v>0</v>
      </c>
      <c r="G10" s="31"/>
      <c r="H10" s="31">
        <v>75</v>
      </c>
      <c r="I10" s="31">
        <v>18</v>
      </c>
      <c r="J10" s="34">
        <f t="shared" si="0"/>
        <v>4.16</v>
      </c>
      <c r="K10" s="31">
        <v>17</v>
      </c>
      <c r="L10" s="36"/>
      <c r="N10">
        <v>4178</v>
      </c>
    </row>
    <row r="11" spans="2:12" ht="15" customHeight="1" hidden="1">
      <c r="B11" s="31">
        <v>3</v>
      </c>
      <c r="C11" s="32" t="e">
        <f>VLOOKUP(N11,'[1]LEDEN'!A:E,2,FALSE)</f>
        <v>#N/A</v>
      </c>
      <c r="D11" s="33"/>
      <c r="E11" s="33"/>
      <c r="F11" s="31"/>
      <c r="G11" s="31"/>
      <c r="H11" s="31"/>
      <c r="I11" s="31"/>
      <c r="J11" s="34" t="e">
        <f t="shared" si="0"/>
        <v>#DIV/0!</v>
      </c>
      <c r="K11" s="31"/>
      <c r="L11" s="36"/>
    </row>
    <row r="12" spans="2:12" ht="15" customHeight="1" hidden="1">
      <c r="B12" s="31">
        <v>4</v>
      </c>
      <c r="C12" s="32" t="e">
        <f>VLOOKUP(N12,'[1]LEDEN'!A:E,2,FALSE)</f>
        <v>#N/A</v>
      </c>
      <c r="D12" s="33"/>
      <c r="E12" s="33"/>
      <c r="F12" s="31"/>
      <c r="G12" s="31"/>
      <c r="H12" s="31"/>
      <c r="I12" s="31"/>
      <c r="J12" s="34" t="e">
        <f t="shared" si="0"/>
        <v>#DIV/0!</v>
      </c>
      <c r="K12" s="31"/>
      <c r="L12" s="36"/>
    </row>
    <row r="13" spans="2:14" ht="15" customHeight="1">
      <c r="B13" s="31">
        <v>3</v>
      </c>
      <c r="C13" s="32" t="str">
        <f>VLOOKUP(N13,'[1]LEDEN'!A:E,2,FALSE)</f>
        <v>DE WITTE Jeffrey</v>
      </c>
      <c r="D13" s="33"/>
      <c r="E13" s="33"/>
      <c r="F13" s="31">
        <v>2</v>
      </c>
      <c r="G13" s="31"/>
      <c r="H13" s="31">
        <v>90</v>
      </c>
      <c r="I13" s="31">
        <v>6</v>
      </c>
      <c r="J13" s="34">
        <f t="shared" si="0"/>
        <v>15</v>
      </c>
      <c r="K13" s="31">
        <v>30</v>
      </c>
      <c r="L13" s="36"/>
      <c r="N13">
        <v>6489</v>
      </c>
    </row>
    <row r="14" spans="1:13" ht="15" customHeight="1">
      <c r="A14" s="37"/>
      <c r="B14" s="38"/>
      <c r="C14" s="37" t="s">
        <v>17</v>
      </c>
      <c r="D14" s="37"/>
      <c r="E14" s="37" t="s">
        <v>18</v>
      </c>
      <c r="F14" s="39">
        <f>SUM(F9:F13)</f>
        <v>4</v>
      </c>
      <c r="G14" s="39">
        <f>SUM(G9:G13)</f>
        <v>0</v>
      </c>
      <c r="H14" s="39">
        <f>SUM(H9:H13)</f>
        <v>255</v>
      </c>
      <c r="I14" s="39">
        <f>SUM(I9:I13)</f>
        <v>36</v>
      </c>
      <c r="J14" s="40">
        <f t="shared" si="0"/>
        <v>7.08</v>
      </c>
      <c r="K14" s="39">
        <f>MAX(K9:K13)</f>
        <v>30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4"/>
      <c r="I15" s="43"/>
      <c r="J15" s="43"/>
      <c r="K15" s="43"/>
      <c r="L15" s="43"/>
    </row>
    <row r="16" ht="7.5" customHeight="1"/>
    <row r="17" spans="1:12" ht="12.75">
      <c r="A17" s="22" t="s">
        <v>9</v>
      </c>
      <c r="B17" s="23" t="str">
        <f>VLOOKUP(L17,'[1]LEDEN'!A:E,2,FALSE)</f>
        <v>DE WITTE Jeffrey</v>
      </c>
      <c r="C17" s="22"/>
      <c r="D17" s="22"/>
      <c r="E17" s="22"/>
      <c r="F17" s="22" t="s">
        <v>10</v>
      </c>
      <c r="G17" s="24" t="str">
        <f>VLOOKUP(L17,'[1]LEDEN'!A:E,3,FALSE)</f>
        <v>BCSK</v>
      </c>
      <c r="H17" s="24" t="str">
        <f>VLOOKUP(L17,'[1]LEDEN'!A:E,3,FALSE)</f>
        <v>BCSK</v>
      </c>
      <c r="I17" s="22"/>
      <c r="J17" s="22"/>
      <c r="K17" s="22"/>
      <c r="L17" s="26">
        <v>6489</v>
      </c>
    </row>
    <row r="18" ht="6" customHeight="1"/>
    <row r="19" spans="6:12" ht="12.75">
      <c r="F19" s="27" t="s">
        <v>11</v>
      </c>
      <c r="G19" s="28" t="s">
        <v>12</v>
      </c>
      <c r="H19" s="28" t="s">
        <v>12</v>
      </c>
      <c r="I19" s="29" t="s">
        <v>13</v>
      </c>
      <c r="J19" s="30" t="s">
        <v>14</v>
      </c>
      <c r="K19" s="28" t="s">
        <v>15</v>
      </c>
      <c r="L19" s="28" t="s">
        <v>16</v>
      </c>
    </row>
    <row r="20" spans="2:14" ht="12.75">
      <c r="B20" s="31">
        <v>1</v>
      </c>
      <c r="C20" s="32" t="str">
        <f>VLOOKUP(N20,'[1]LEDEN'!A:E,2,FALSE)</f>
        <v>BROUCKAERT Gerard</v>
      </c>
      <c r="D20" s="33"/>
      <c r="E20" s="33"/>
      <c r="F20" s="31">
        <v>2</v>
      </c>
      <c r="G20" s="31"/>
      <c r="H20" s="31">
        <v>90</v>
      </c>
      <c r="I20" s="31">
        <v>6</v>
      </c>
      <c r="J20" s="34">
        <f aca="true" t="shared" si="1" ref="J20:J25">ROUNDDOWN(H20/I20,2)</f>
        <v>15</v>
      </c>
      <c r="K20" s="31">
        <v>37</v>
      </c>
      <c r="L20" s="35">
        <v>2</v>
      </c>
      <c r="N20">
        <v>4178</v>
      </c>
    </row>
    <row r="21" spans="2:14" ht="12.75" customHeight="1">
      <c r="B21" s="31">
        <v>2</v>
      </c>
      <c r="C21" s="32" t="str">
        <f>VLOOKUP(N21,'[1]LEDEN'!A:E,2,FALSE)</f>
        <v>SEGERS Didier</v>
      </c>
      <c r="D21" s="33"/>
      <c r="E21" s="33"/>
      <c r="F21" s="31">
        <v>1</v>
      </c>
      <c r="G21" s="31"/>
      <c r="H21" s="31">
        <v>90</v>
      </c>
      <c r="I21" s="31">
        <v>10</v>
      </c>
      <c r="J21" s="34">
        <f t="shared" si="1"/>
        <v>9</v>
      </c>
      <c r="K21" s="31">
        <v>27</v>
      </c>
      <c r="L21" s="36"/>
      <c r="N21">
        <v>6712</v>
      </c>
    </row>
    <row r="22" spans="2:12" ht="12.75" customHeight="1" hidden="1">
      <c r="B22" s="31"/>
      <c r="C22" s="32" t="e">
        <f>VLOOKUP(N22,'[1]LEDEN'!A:E,2,FALSE)</f>
        <v>#N/A</v>
      </c>
      <c r="D22" s="33"/>
      <c r="E22" s="33"/>
      <c r="F22" s="31"/>
      <c r="G22" s="31"/>
      <c r="H22" s="31"/>
      <c r="I22" s="31"/>
      <c r="J22" s="34" t="e">
        <f t="shared" si="1"/>
        <v>#DIV/0!</v>
      </c>
      <c r="K22" s="31"/>
      <c r="L22" s="36"/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/>
      <c r="I23" s="31"/>
      <c r="J23" s="34" t="e">
        <f t="shared" si="1"/>
        <v>#DIV/0!</v>
      </c>
      <c r="K23" s="31"/>
      <c r="L23" s="36"/>
    </row>
    <row r="24" spans="2:14" ht="12.75" customHeight="1">
      <c r="B24" s="31">
        <v>3</v>
      </c>
      <c r="C24" s="32" t="str">
        <f>VLOOKUP(N24,'[1]LEDEN'!A:E,2,FALSE)</f>
        <v>DECLERCK Gilbert</v>
      </c>
      <c r="D24" s="33"/>
      <c r="E24" s="33"/>
      <c r="F24" s="31">
        <v>0</v>
      </c>
      <c r="G24" s="31"/>
      <c r="H24" s="31">
        <v>15</v>
      </c>
      <c r="I24" s="31">
        <v>6</v>
      </c>
      <c r="J24" s="34">
        <f t="shared" si="1"/>
        <v>2.5</v>
      </c>
      <c r="K24" s="31">
        <v>11</v>
      </c>
      <c r="L24" s="36"/>
      <c r="N24">
        <v>4167</v>
      </c>
    </row>
    <row r="25" spans="1:12" ht="12.75">
      <c r="A25" s="37"/>
      <c r="B25" s="38"/>
      <c r="C25" s="37" t="s">
        <v>19</v>
      </c>
      <c r="D25" s="37"/>
      <c r="E25" s="37" t="s">
        <v>18</v>
      </c>
      <c r="F25" s="39">
        <f>SUM(F20:F24)</f>
        <v>3</v>
      </c>
      <c r="G25" s="39">
        <f>SUM(G20:G24)</f>
        <v>0</v>
      </c>
      <c r="H25" s="39">
        <f>SUM(H20:H24)</f>
        <v>195</v>
      </c>
      <c r="I25" s="39">
        <f>SUM(I20:I24)</f>
        <v>22</v>
      </c>
      <c r="J25" s="40">
        <f t="shared" si="1"/>
        <v>8.86</v>
      </c>
      <c r="K25" s="39">
        <f>MAX(K20:K24)</f>
        <v>37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4"/>
      <c r="I26" s="43"/>
      <c r="J26" s="43"/>
      <c r="K26" s="43"/>
      <c r="L26" s="43"/>
    </row>
    <row r="27" ht="3.75" customHeight="1"/>
    <row r="28" spans="1:12" ht="12.75">
      <c r="A28" s="22" t="s">
        <v>9</v>
      </c>
      <c r="B28" s="23" t="s">
        <v>20</v>
      </c>
      <c r="C28" s="22"/>
      <c r="D28" s="22"/>
      <c r="E28" s="22"/>
      <c r="F28" s="22" t="s">
        <v>10</v>
      </c>
      <c r="G28" s="24" t="str">
        <f>VLOOKUP(L28,'[1]LEDEN'!A:E,3,FALSE)</f>
        <v>KGV</v>
      </c>
      <c r="H28" s="24" t="s">
        <v>21</v>
      </c>
      <c r="I28" s="22"/>
      <c r="J28" s="22"/>
      <c r="K28" s="22"/>
      <c r="L28" s="26">
        <v>6712</v>
      </c>
    </row>
    <row r="29" ht="7.5" customHeight="1"/>
    <row r="30" spans="6:12" ht="12.75">
      <c r="F30" s="27" t="s">
        <v>11</v>
      </c>
      <c r="G30" s="28" t="s">
        <v>12</v>
      </c>
      <c r="H30" s="28" t="s">
        <v>12</v>
      </c>
      <c r="I30" s="29" t="s">
        <v>13</v>
      </c>
      <c r="J30" s="30" t="s">
        <v>14</v>
      </c>
      <c r="K30" s="28" t="s">
        <v>15</v>
      </c>
      <c r="L30" s="28" t="s">
        <v>16</v>
      </c>
    </row>
    <row r="31" spans="2:14" ht="12.75">
      <c r="B31" s="31">
        <v>1</v>
      </c>
      <c r="C31" s="32" t="str">
        <f>VLOOKUP(N31,'[1]LEDEN'!A:E,2,FALSE)</f>
        <v>DECLERCK Gilbert</v>
      </c>
      <c r="D31" s="33"/>
      <c r="E31" s="33"/>
      <c r="F31" s="31">
        <v>0</v>
      </c>
      <c r="G31" s="31"/>
      <c r="H31" s="31">
        <v>76</v>
      </c>
      <c r="I31" s="31">
        <v>12</v>
      </c>
      <c r="J31" s="34">
        <f aca="true" t="shared" si="2" ref="J31:J36">ROUNDDOWN(H31/I31,2)</f>
        <v>6.33</v>
      </c>
      <c r="K31" s="31">
        <v>28</v>
      </c>
      <c r="L31" s="35">
        <v>3</v>
      </c>
      <c r="N31">
        <v>4167</v>
      </c>
    </row>
    <row r="32" spans="2:14" ht="12.75" customHeight="1">
      <c r="B32" s="31">
        <v>2</v>
      </c>
      <c r="C32" s="32" t="str">
        <f>VLOOKUP(N32,'[1]LEDEN'!A:E,2,FALSE)</f>
        <v>DE WITTE Jeffrey</v>
      </c>
      <c r="D32" s="33"/>
      <c r="E32" s="33"/>
      <c r="F32" s="31">
        <v>1</v>
      </c>
      <c r="G32" s="31"/>
      <c r="H32" s="31">
        <v>90</v>
      </c>
      <c r="I32" s="31">
        <v>10</v>
      </c>
      <c r="J32" s="34">
        <f t="shared" si="2"/>
        <v>9</v>
      </c>
      <c r="K32" s="31">
        <v>27</v>
      </c>
      <c r="L32" s="36"/>
      <c r="N32">
        <v>6489</v>
      </c>
    </row>
    <row r="33" spans="2:12" ht="12.75" customHeight="1" hidden="1">
      <c r="B33" s="31">
        <v>3</v>
      </c>
      <c r="C33" s="32" t="e">
        <f>VLOOKUP(N33,'[1]LEDEN'!A:E,2,FALSE)</f>
        <v>#N/A</v>
      </c>
      <c r="D33" s="33"/>
      <c r="E33" s="33"/>
      <c r="F33" s="31"/>
      <c r="G33" s="31"/>
      <c r="H33" s="31"/>
      <c r="I33" s="31"/>
      <c r="J33" s="34" t="e">
        <f t="shared" si="2"/>
        <v>#DIV/0!</v>
      </c>
      <c r="K33" s="31"/>
      <c r="L33" s="36"/>
    </row>
    <row r="34" spans="2:12" ht="12.75" customHeight="1" hidden="1">
      <c r="B34" s="31">
        <v>4</v>
      </c>
      <c r="C34" s="32" t="e">
        <f>VLOOKUP(N34,'[1]LEDEN'!A:E,2,FALSE)</f>
        <v>#N/A</v>
      </c>
      <c r="D34" s="33"/>
      <c r="E34" s="33"/>
      <c r="F34" s="31"/>
      <c r="G34" s="31"/>
      <c r="H34" s="31"/>
      <c r="I34" s="31"/>
      <c r="J34" s="34" t="e">
        <f t="shared" si="2"/>
        <v>#DIV/0!</v>
      </c>
      <c r="K34" s="31"/>
      <c r="L34" s="36"/>
    </row>
    <row r="35" spans="2:14" ht="12.75" customHeight="1">
      <c r="B35" s="31">
        <v>3</v>
      </c>
      <c r="C35" s="32" t="str">
        <f>VLOOKUP(N35,'[1]LEDEN'!A:E,2,FALSE)</f>
        <v>BROUCKAERT Gerard</v>
      </c>
      <c r="D35" s="33"/>
      <c r="E35" s="33"/>
      <c r="F35" s="31">
        <v>0</v>
      </c>
      <c r="G35" s="31"/>
      <c r="H35" s="31">
        <v>81</v>
      </c>
      <c r="I35" s="31">
        <v>21</v>
      </c>
      <c r="J35" s="34">
        <f t="shared" si="2"/>
        <v>3.85</v>
      </c>
      <c r="K35" s="31">
        <v>24</v>
      </c>
      <c r="L35" s="36"/>
      <c r="N35">
        <v>4178</v>
      </c>
    </row>
    <row r="36" spans="1:12" ht="12.75">
      <c r="A36" s="37"/>
      <c r="B36" s="38"/>
      <c r="C36" s="37" t="s">
        <v>17</v>
      </c>
      <c r="D36" s="37"/>
      <c r="E36" s="37" t="s">
        <v>18</v>
      </c>
      <c r="F36" s="39">
        <f>SUM(F31:F35)</f>
        <v>1</v>
      </c>
      <c r="G36" s="39">
        <f>SUM(G31:G35)</f>
        <v>0</v>
      </c>
      <c r="H36" s="39">
        <f>SUM(H31:H35)</f>
        <v>247</v>
      </c>
      <c r="I36" s="39">
        <f>SUM(I31:I35)</f>
        <v>43</v>
      </c>
      <c r="J36" s="40">
        <f t="shared" si="2"/>
        <v>5.74</v>
      </c>
      <c r="K36" s="39">
        <f>MAX(K31:K35)</f>
        <v>28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4"/>
      <c r="I37" s="43"/>
      <c r="J37" s="43"/>
      <c r="K37" s="43"/>
      <c r="L37" s="43"/>
    </row>
    <row r="38" ht="6" customHeight="1"/>
    <row r="39" spans="1:12" ht="13.5" customHeight="1">
      <c r="A39" s="22" t="s">
        <v>9</v>
      </c>
      <c r="B39" s="23" t="str">
        <f>VLOOKUP(L39,'[1]LEDEN'!A:E,2,FALSE)</f>
        <v>BROUCKAERT Gerard</v>
      </c>
      <c r="C39" s="22"/>
      <c r="D39" s="22"/>
      <c r="E39" s="22"/>
      <c r="F39" s="22" t="s">
        <v>10</v>
      </c>
      <c r="G39" s="24" t="str">
        <f>VLOOKUP(L39,'[1]LEDEN'!A:E,3,FALSE)</f>
        <v>DOS</v>
      </c>
      <c r="H39" s="25" t="str">
        <f>VLOOKUP(L39,'[1]LEDEN'!A:E,3,FALSE)</f>
        <v>DOS</v>
      </c>
      <c r="I39" s="22"/>
      <c r="J39" s="22"/>
      <c r="K39" s="22"/>
      <c r="L39" s="26">
        <v>4178</v>
      </c>
    </row>
    <row r="41" spans="6:12" ht="12.75">
      <c r="F41" s="27" t="s">
        <v>11</v>
      </c>
      <c r="G41" s="28" t="s">
        <v>12</v>
      </c>
      <c r="H41" s="28" t="s">
        <v>12</v>
      </c>
      <c r="I41" s="29" t="s">
        <v>13</v>
      </c>
      <c r="J41" s="30" t="s">
        <v>14</v>
      </c>
      <c r="K41" s="28" t="s">
        <v>15</v>
      </c>
      <c r="L41" s="28" t="s">
        <v>16</v>
      </c>
    </row>
    <row r="42" spans="2:14" ht="12.75">
      <c r="B42" s="31">
        <v>1</v>
      </c>
      <c r="C42" s="32" t="str">
        <f>VLOOKUP(N42,'[1]LEDEN'!A:E,2,FALSE)</f>
        <v>DE WITTE Jeffrey</v>
      </c>
      <c r="D42" s="33"/>
      <c r="E42" s="33"/>
      <c r="F42" s="31">
        <v>0</v>
      </c>
      <c r="G42" s="31"/>
      <c r="H42" s="31">
        <v>29</v>
      </c>
      <c r="I42" s="31">
        <v>6</v>
      </c>
      <c r="J42" s="34">
        <f aca="true" t="shared" si="3" ref="J42:J47">ROUNDDOWN(H42/I42,2)</f>
        <v>4.83</v>
      </c>
      <c r="K42" s="31">
        <v>14</v>
      </c>
      <c r="L42" s="35">
        <v>4</v>
      </c>
      <c r="N42">
        <v>6489</v>
      </c>
    </row>
    <row r="43" spans="2:14" ht="12.75" customHeight="1">
      <c r="B43" s="31">
        <v>2</v>
      </c>
      <c r="C43" s="32" t="str">
        <f>VLOOKUP(N43,'[1]LEDEN'!A:E,2,FALSE)</f>
        <v>DECLERCK Gilbert</v>
      </c>
      <c r="D43" s="33"/>
      <c r="E43" s="33"/>
      <c r="F43" s="31">
        <v>2</v>
      </c>
      <c r="G43" s="31"/>
      <c r="H43" s="31">
        <v>90</v>
      </c>
      <c r="I43" s="31">
        <v>18</v>
      </c>
      <c r="J43" s="34">
        <f t="shared" si="3"/>
        <v>5</v>
      </c>
      <c r="K43" s="31">
        <v>17</v>
      </c>
      <c r="L43" s="36"/>
      <c r="N43">
        <v>4167</v>
      </c>
    </row>
    <row r="44" spans="2:12" ht="12.75" customHeight="1" hidden="1">
      <c r="B44" s="31">
        <v>3</v>
      </c>
      <c r="C44" s="32" t="e">
        <f>VLOOKUP(N44,'[1]LEDEN'!A:E,2,FALSE)</f>
        <v>#N/A</v>
      </c>
      <c r="D44" s="33"/>
      <c r="E44" s="33"/>
      <c r="F44" s="31"/>
      <c r="G44" s="31"/>
      <c r="H44" s="31"/>
      <c r="I44" s="31"/>
      <c r="J44" s="34" t="e">
        <f t="shared" si="3"/>
        <v>#DIV/0!</v>
      </c>
      <c r="K44" s="31"/>
      <c r="L44" s="36"/>
    </row>
    <row r="45" spans="2:12" ht="12.75" customHeight="1" hidden="1">
      <c r="B45" s="31">
        <v>4</v>
      </c>
      <c r="C45" s="32" t="e">
        <f>VLOOKUP(N45,'[1]LEDEN'!A:E,2,FALSE)</f>
        <v>#N/A</v>
      </c>
      <c r="D45" s="33"/>
      <c r="E45" s="33"/>
      <c r="F45" s="31"/>
      <c r="G45" s="31"/>
      <c r="H45" s="31"/>
      <c r="I45" s="31"/>
      <c r="J45" s="34" t="e">
        <f t="shared" si="3"/>
        <v>#DIV/0!</v>
      </c>
      <c r="K45" s="31"/>
      <c r="L45" s="36"/>
    </row>
    <row r="46" spans="2:14" ht="12.75" customHeight="1">
      <c r="B46" s="31">
        <v>3</v>
      </c>
      <c r="C46" s="32" t="str">
        <f>VLOOKUP(N46,'[1]LEDEN'!A:E,2,FALSE)</f>
        <v>SEGERS Didier</v>
      </c>
      <c r="D46" s="33"/>
      <c r="E46" s="33"/>
      <c r="F46" s="31">
        <v>2</v>
      </c>
      <c r="G46" s="31"/>
      <c r="H46" s="31">
        <v>90</v>
      </c>
      <c r="I46" s="31">
        <v>21</v>
      </c>
      <c r="J46" s="34">
        <f t="shared" si="3"/>
        <v>4.28</v>
      </c>
      <c r="K46" s="31">
        <v>14</v>
      </c>
      <c r="L46" s="36"/>
      <c r="N46">
        <v>6712</v>
      </c>
    </row>
    <row r="47" spans="1:12" ht="12.75">
      <c r="A47" s="37"/>
      <c r="B47" s="38"/>
      <c r="C47" s="37" t="s">
        <v>22</v>
      </c>
      <c r="D47" s="37"/>
      <c r="E47" s="37" t="s">
        <v>18</v>
      </c>
      <c r="F47" s="39">
        <f>SUM(F42:F46)</f>
        <v>4</v>
      </c>
      <c r="G47" s="39">
        <f>SUM(G42:G46)</f>
        <v>0</v>
      </c>
      <c r="H47" s="39">
        <f>SUM(H42:H46)</f>
        <v>209</v>
      </c>
      <c r="I47" s="39">
        <f>SUM(I42:I46)</f>
        <v>45</v>
      </c>
      <c r="J47" s="40">
        <f t="shared" si="3"/>
        <v>4.64</v>
      </c>
      <c r="K47" s="39">
        <f>MAX(K42:K46)</f>
        <v>17</v>
      </c>
      <c r="L47" s="41"/>
    </row>
    <row r="48" spans="1:12" ht="4.5" customHeight="1" thickBot="1">
      <c r="A48" s="43"/>
      <c r="B48" s="44"/>
      <c r="C48" s="43"/>
      <c r="D48" s="43"/>
      <c r="E48" s="43"/>
      <c r="F48" s="45" t="s">
        <v>23</v>
      </c>
      <c r="G48" s="43"/>
      <c r="H48" s="44"/>
      <c r="I48" s="43"/>
      <c r="J48" s="43"/>
      <c r="K48" s="43"/>
      <c r="L48" s="43"/>
    </row>
    <row r="49" ht="6" customHeight="1"/>
    <row r="51" spans="3:13" ht="15.75">
      <c r="C51" s="46">
        <f ca="1">TODAY()</f>
        <v>41280</v>
      </c>
      <c r="D51" s="47"/>
      <c r="I51" s="48" t="s">
        <v>24</v>
      </c>
      <c r="J51" s="49" t="s">
        <v>25</v>
      </c>
      <c r="K51" s="49"/>
      <c r="L51" s="49"/>
      <c r="M51" s="49"/>
    </row>
  </sheetData>
  <sheetProtection/>
  <mergeCells count="9">
    <mergeCell ref="L42:L47"/>
    <mergeCell ref="C51:D51"/>
    <mergeCell ref="J51:M51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2013-01-06T17:59:15Z</dcterms:created>
  <dcterms:modified xsi:type="dcterms:W3CDTF">2013-01-06T17:59:36Z</dcterms:modified>
  <cp:category/>
  <cp:version/>
  <cp:contentType/>
  <cp:contentStatus/>
</cp:coreProperties>
</file>