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0115" windowHeight="7230" activeTab="0"/>
  </bookViews>
  <sheets>
    <sheet name="gewf2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<sst xmlns="http://schemas.openxmlformats.org/spreadsheetml/2006/main" count="66" uniqueCount="23">
  <si>
    <t>K.B.B.B.</t>
  </si>
  <si>
    <t xml:space="preserve">                         GEWEST   BEIDE VLAANDEREN</t>
  </si>
  <si>
    <t>F.R.B.B.</t>
  </si>
  <si>
    <t>Kompetitie:</t>
  </si>
  <si>
    <t xml:space="preserve">                      Gewestfinale 2° KLASSE KADER</t>
  </si>
  <si>
    <t>MATCH</t>
  </si>
  <si>
    <t>datum:</t>
  </si>
  <si>
    <t>Lokaal: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</si>
  <si>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</si>
  <si>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</si>
  <si>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</si>
  <si>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</si>
  <si>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</si>
  <si>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</si>
  <si>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</si>
  <si>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</si>
  <si>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</si>
  <si>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</si>
  <si>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</si>
  <si>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</si>
  <si>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</si>
  <si>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Gewest Beide Vlaanderen</t>
  </si>
  <si>
    <t>BC GOUDEN MARTINUS</t>
  </si>
</sst>
</file>

<file path=xl/styles.xml><?xml version="1.0" encoding="utf-8"?>
<styleSheet xmlns="http://schemas.openxmlformats.org/spreadsheetml/2006/main">
  <numFmts count="16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</numFmts>
  <fonts count="2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0" fontId="12" fillId="0" borderId="3" applyNumberFormat="0" applyFill="0" applyAlignment="0" applyProtection="0"/>
    <xf numFmtId="0" fontId="6" fillId="4" borderId="0" applyNumberFormat="0" applyBorder="0" applyAlignment="0" applyProtection="0"/>
    <xf numFmtId="0" fontId="9" fillId="7" borderId="1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5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" fillId="23" borderId="7" applyNumberFormat="0" applyFont="0" applyAlignment="0" applyProtection="0"/>
    <xf numFmtId="0" fontId="7" fillId="3" borderId="0" applyNumberFormat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0" fillId="20" borderId="9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18" fillId="24" borderId="10" xfId="0" applyFont="1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1" xfId="0" applyFill="1" applyBorder="1" applyAlignment="1">
      <alignment/>
    </xf>
    <xf numFmtId="0" fontId="19" fillId="24" borderId="11" xfId="0" applyFont="1" applyFill="1" applyBorder="1" applyAlignment="1">
      <alignment/>
    </xf>
    <xf numFmtId="0" fontId="18" fillId="24" borderId="12" xfId="0" applyFont="1" applyFill="1" applyBorder="1" applyAlignment="1">
      <alignment horizontal="right"/>
    </xf>
    <xf numFmtId="0" fontId="0" fillId="24" borderId="13" xfId="0" applyFill="1" applyBorder="1" applyAlignment="1">
      <alignment/>
    </xf>
    <xf numFmtId="0" fontId="0" fillId="24" borderId="0" xfId="0" applyFill="1" applyBorder="1" applyAlignment="1">
      <alignment horizontal="center"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Border="1" applyAlignment="1">
      <alignment horizontal="left"/>
    </xf>
    <xf numFmtId="0" fontId="0" fillId="24" borderId="0" xfId="0" applyFont="1" applyFill="1" applyBorder="1" applyAlignment="1">
      <alignment horizontal="right"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 horizontal="center"/>
    </xf>
    <xf numFmtId="0" fontId="0" fillId="24" borderId="16" xfId="0" applyFill="1" applyBorder="1" applyAlignment="1">
      <alignment/>
    </xf>
    <xf numFmtId="0" fontId="0" fillId="24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 quotePrefix="1">
      <alignment/>
    </xf>
    <xf numFmtId="0" fontId="24" fillId="24" borderId="19" xfId="0" applyFont="1" applyFill="1" applyBorder="1" applyAlignment="1">
      <alignment/>
    </xf>
    <xf numFmtId="0" fontId="24" fillId="24" borderId="19" xfId="0" applyFont="1" applyFill="1" applyBorder="1" applyAlignment="1">
      <alignment horizontal="center"/>
    </xf>
    <xf numFmtId="0" fontId="24" fillId="24" borderId="19" xfId="0" applyFont="1" applyFill="1" applyBorder="1" applyAlignment="1">
      <alignment horizontal="left"/>
    </xf>
    <xf numFmtId="0" fontId="25" fillId="24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19" xfId="0" applyBorder="1" applyAlignment="1">
      <alignment/>
    </xf>
    <xf numFmtId="2" fontId="0" fillId="0" borderId="19" xfId="0" applyNumberFormat="1" applyBorder="1" applyAlignment="1">
      <alignment/>
    </xf>
    <xf numFmtId="0" fontId="0" fillId="0" borderId="23" xfId="0" applyBorder="1" applyAlignment="1">
      <alignment/>
    </xf>
    <xf numFmtId="0" fontId="27" fillId="0" borderId="19" xfId="0" applyFont="1" applyBorder="1" applyAlignment="1">
      <alignment/>
    </xf>
    <xf numFmtId="2" fontId="27" fillId="0" borderId="19" xfId="0" applyNumberFormat="1" applyFont="1" applyBorder="1" applyAlignment="1">
      <alignment/>
    </xf>
    <xf numFmtId="0" fontId="0" fillId="0" borderId="24" xfId="0" applyBorder="1" applyAlignment="1">
      <alignment/>
    </xf>
    <xf numFmtId="0" fontId="22" fillId="0" borderId="0" xfId="0" applyFont="1" applyAlignment="1">
      <alignment/>
    </xf>
    <xf numFmtId="0" fontId="21" fillId="24" borderId="0" xfId="0" applyFont="1" applyFill="1" applyBorder="1" applyAlignment="1">
      <alignment/>
    </xf>
    <xf numFmtId="0" fontId="26" fillId="0" borderId="23" xfId="0" applyFont="1" applyBorder="1" applyAlignment="1">
      <alignment horizontal="center"/>
    </xf>
    <xf numFmtId="0" fontId="26" fillId="0" borderId="25" xfId="0" applyFont="1" applyBorder="1" applyAlignment="1">
      <alignment horizontal="center"/>
    </xf>
    <xf numFmtId="0" fontId="26" fillId="0" borderId="24" xfId="0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15" fontId="20" fillId="24" borderId="0" xfId="0" applyNumberFormat="1" applyFont="1" applyFill="1" applyBorder="1" applyAlignment="1">
      <alignment horizontal="center"/>
    </xf>
    <xf numFmtId="0" fontId="22" fillId="24" borderId="0" xfId="0" applyFont="1" applyFill="1" applyBorder="1" applyAlignment="1">
      <alignment horizontal="left"/>
    </xf>
    <xf numFmtId="0" fontId="22" fillId="24" borderId="14" xfId="0" applyFont="1" applyFill="1" applyBorder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2010-2011\uitslag%20gewestfinales%20kader%20MB%202011-201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5"/>
      <sheetName val="gewf4"/>
      <sheetName val="gewf3"/>
      <sheetName val="gewf2"/>
      <sheetName val="SAMENVATTING"/>
      <sheetName val="Blad2"/>
      <sheetName val="databank"/>
      <sheetName val="LEDEN"/>
    </sheetNames>
    <sheetDataSet>
      <sheetData sheetId="7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2"/>
  <sheetViews>
    <sheetView tabSelected="1" zoomScalePageLayoutView="0" workbookViewId="0" topLeftCell="A1">
      <selection activeCell="C4" sqref="C4"/>
    </sheetView>
  </sheetViews>
  <sheetFormatPr defaultColWidth="9.140625" defaultRowHeight="12.75"/>
  <cols>
    <col min="1" max="1" width="9.57421875" style="0" customWidth="1"/>
    <col min="2" max="2" width="3.140625" style="17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7" width="8.140625" style="0" hidden="1" customWidth="1"/>
    <col min="8" max="8" width="8.140625" style="17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  <col min="14" max="14" width="9.140625" style="0" hidden="1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2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7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52">
        <v>40916</v>
      </c>
      <c r="D3" s="52"/>
      <c r="E3" s="11" t="s">
        <v>7</v>
      </c>
      <c r="F3" s="45" t="s">
        <v>22</v>
      </c>
      <c r="G3" s="45"/>
      <c r="H3" s="45"/>
      <c r="I3" s="45"/>
      <c r="J3" s="12"/>
      <c r="K3" s="53"/>
      <c r="L3" s="53"/>
      <c r="M3" s="54"/>
    </row>
    <row r="4" spans="1:13" ht="3.75" customHeight="1">
      <c r="A4" s="13"/>
      <c r="B4" s="14"/>
      <c r="C4" s="15"/>
      <c r="D4" s="15"/>
      <c r="E4" s="15"/>
      <c r="F4" s="15"/>
      <c r="G4" s="15"/>
      <c r="H4" s="14"/>
      <c r="I4" s="15"/>
      <c r="J4" s="15"/>
      <c r="K4" s="15"/>
      <c r="L4" s="15"/>
      <c r="M4" s="16"/>
    </row>
    <row r="5" ht="5.25" customHeight="1"/>
    <row r="6" spans="1:12" ht="12.75">
      <c r="A6" s="18" t="s">
        <v>8</v>
      </c>
      <c r="B6" s="19" t="str">
        <f>VLOOKUP(L6,'[1]LEDEN'!A:E,2,FALSE)</f>
        <v>HEYNDRICKX Vik</v>
      </c>
      <c r="C6" s="18"/>
      <c r="D6" s="18"/>
      <c r="E6" s="18"/>
      <c r="F6" s="18" t="s">
        <v>9</v>
      </c>
      <c r="G6" s="20" t="str">
        <f>VLOOKUP(L6,'[1]LEDEN'!A:E,3,FALSE)</f>
        <v>K.BC KRIJT OP TIJD MELLE</v>
      </c>
      <c r="H6" s="21" t="str">
        <f>VLOOKUP(L6,'[1]LEDEN'!A:E,3,FALSE)</f>
        <v>K.BC KRIJT OP TIJD MELLE</v>
      </c>
      <c r="I6" s="18"/>
      <c r="J6" s="18"/>
      <c r="K6" s="18"/>
      <c r="L6" s="22">
        <v>8661</v>
      </c>
    </row>
    <row r="7" ht="6" customHeight="1"/>
    <row r="8" spans="6:12" ht="12.75">
      <c r="F8" s="23" t="s">
        <v>10</v>
      </c>
      <c r="G8" s="24" t="s">
        <v>11</v>
      </c>
      <c r="H8" s="24" t="s">
        <v>11</v>
      </c>
      <c r="I8" s="25" t="s">
        <v>12</v>
      </c>
      <c r="J8" s="26" t="s">
        <v>13</v>
      </c>
      <c r="K8" s="24" t="s">
        <v>14</v>
      </c>
      <c r="L8" s="24" t="s">
        <v>15</v>
      </c>
    </row>
    <row r="9" spans="2:14" ht="15" customHeight="1">
      <c r="B9" s="27">
        <v>1</v>
      </c>
      <c r="C9" s="28" t="str">
        <f>VLOOKUP(N9,'[1]LEDEN'!A:E,2,FALSE)</f>
        <v>MOSTREY Peter</v>
      </c>
      <c r="D9" s="29"/>
      <c r="E9" s="29"/>
      <c r="F9" s="27">
        <v>2</v>
      </c>
      <c r="G9" s="27"/>
      <c r="H9" s="27">
        <v>120</v>
      </c>
      <c r="I9" s="27">
        <v>12</v>
      </c>
      <c r="J9" s="30">
        <f aca="true" t="shared" si="0" ref="J9:J14">ROUNDDOWN(H9/I9,2)</f>
        <v>10</v>
      </c>
      <c r="K9" s="27">
        <v>33</v>
      </c>
      <c r="L9" s="46">
        <v>1</v>
      </c>
      <c r="N9" s="17">
        <v>4693</v>
      </c>
    </row>
    <row r="10" spans="2:14" ht="15" customHeight="1">
      <c r="B10" s="27">
        <v>2</v>
      </c>
      <c r="C10" s="28" t="str">
        <f>VLOOKUP(N10,'[1]LEDEN'!A:E,2,FALSE)</f>
        <v>VAN HANEGEM Nico</v>
      </c>
      <c r="D10" s="29"/>
      <c r="E10" s="29"/>
      <c r="F10" s="27">
        <v>2</v>
      </c>
      <c r="G10" s="27"/>
      <c r="H10" s="27">
        <v>120</v>
      </c>
      <c r="I10" s="27">
        <v>6</v>
      </c>
      <c r="J10" s="30">
        <f t="shared" si="0"/>
        <v>20</v>
      </c>
      <c r="K10" s="27">
        <v>37</v>
      </c>
      <c r="L10" s="47"/>
      <c r="N10" s="17">
        <v>4528</v>
      </c>
    </row>
    <row r="11" spans="2:14" ht="15" customHeight="1">
      <c r="B11" s="27">
        <v>3</v>
      </c>
      <c r="C11" s="28" t="str">
        <f>VLOOKUP(N11,'[1]LEDEN'!A:E,2,FALSE)</f>
        <v>DUYCK Peter</v>
      </c>
      <c r="D11" s="29"/>
      <c r="E11" s="29"/>
      <c r="F11" s="27">
        <v>2</v>
      </c>
      <c r="G11" s="27"/>
      <c r="H11" s="27">
        <v>120</v>
      </c>
      <c r="I11" s="27">
        <v>18</v>
      </c>
      <c r="J11" s="30">
        <f t="shared" si="0"/>
        <v>6.66</v>
      </c>
      <c r="K11" s="27">
        <v>35</v>
      </c>
      <c r="L11" s="47"/>
      <c r="N11" s="17">
        <v>4774</v>
      </c>
    </row>
    <row r="12" spans="2:14" ht="15" customHeight="1" hidden="1">
      <c r="B12" s="27">
        <v>4</v>
      </c>
      <c r="C12" s="28" t="e">
        <f>VLOOKUP(N12,'[1]LEDEN'!A:E,2,FALSE)</f>
        <v>#N/A</v>
      </c>
      <c r="D12" s="29"/>
      <c r="E12" s="29"/>
      <c r="F12" s="27"/>
      <c r="G12" s="27"/>
      <c r="H12" s="27"/>
      <c r="I12" s="27"/>
      <c r="J12" s="30" t="e">
        <f t="shared" si="0"/>
        <v>#DIV/0!</v>
      </c>
      <c r="K12" s="27"/>
      <c r="L12" s="47"/>
      <c r="N12" s="17"/>
    </row>
    <row r="13" spans="2:12" ht="15" customHeight="1" hidden="1">
      <c r="B13" s="27">
        <v>5</v>
      </c>
      <c r="C13" s="28" t="e">
        <f>VLOOKUP(N13,'[1]LEDEN'!A:E,2,FALSE)</f>
        <v>#N/A</v>
      </c>
      <c r="D13" s="29"/>
      <c r="E13" s="29"/>
      <c r="F13" s="27"/>
      <c r="G13" s="27"/>
      <c r="H13" s="27"/>
      <c r="I13" s="27"/>
      <c r="J13" s="30" t="e">
        <f t="shared" si="0"/>
        <v>#DIV/0!</v>
      </c>
      <c r="K13" s="27"/>
      <c r="L13" s="47"/>
    </row>
    <row r="14" spans="1:13" ht="15" customHeight="1">
      <c r="A14" s="31"/>
      <c r="B14" s="32"/>
      <c r="C14" s="31" t="s">
        <v>16</v>
      </c>
      <c r="D14" s="31"/>
      <c r="E14" s="31" t="s">
        <v>17</v>
      </c>
      <c r="F14" s="33">
        <f>SUM(F9:F13)</f>
        <v>6</v>
      </c>
      <c r="G14" s="33">
        <f>SUM(G9:G13)</f>
        <v>0</v>
      </c>
      <c r="H14" s="33">
        <f>SUM(H9:H13)</f>
        <v>360</v>
      </c>
      <c r="I14" s="33">
        <f>SUM(I9:I13)</f>
        <v>36</v>
      </c>
      <c r="J14" s="34">
        <f t="shared" si="0"/>
        <v>10</v>
      </c>
      <c r="K14" s="33">
        <f>MAX(K9:K13)</f>
        <v>37</v>
      </c>
      <c r="L14" s="48"/>
      <c r="M14" s="35"/>
    </row>
    <row r="15" spans="1:12" ht="8.25" customHeight="1" thickBot="1">
      <c r="A15" s="36"/>
      <c r="B15" s="37"/>
      <c r="C15" s="36"/>
      <c r="D15" s="36"/>
      <c r="E15" s="36"/>
      <c r="F15" s="36"/>
      <c r="G15" s="36"/>
      <c r="H15" s="37"/>
      <c r="I15" s="36"/>
      <c r="J15" s="36"/>
      <c r="K15" s="36"/>
      <c r="L15" s="36"/>
    </row>
    <row r="16" ht="7.5" customHeight="1"/>
    <row r="17" spans="1:12" ht="12.75">
      <c r="A17" s="18" t="s">
        <v>8</v>
      </c>
      <c r="B17" s="19" t="str">
        <f>VLOOKUP(L17,'[1]LEDEN'!A:E,2,FALSE)</f>
        <v>DUYCK Peter</v>
      </c>
      <c r="C17" s="18"/>
      <c r="D17" s="18"/>
      <c r="E17" s="18"/>
      <c r="F17" s="18" t="s">
        <v>9</v>
      </c>
      <c r="G17" s="20" t="str">
        <f>VLOOKUP(L17,'[1]LEDEN'!A:E,3,FALSE)</f>
        <v>BC DOS ROESELARE</v>
      </c>
      <c r="H17" s="21" t="str">
        <f>VLOOKUP(L17,'[1]LEDEN'!A:E,3,FALSE)</f>
        <v>BC DOS ROESELARE</v>
      </c>
      <c r="I17" s="18"/>
      <c r="J17" s="18"/>
      <c r="K17" s="18"/>
      <c r="L17" s="22">
        <v>4774</v>
      </c>
    </row>
    <row r="18" ht="6" customHeight="1"/>
    <row r="19" spans="6:12" ht="12.75">
      <c r="F19" s="23" t="s">
        <v>10</v>
      </c>
      <c r="G19" s="24" t="s">
        <v>11</v>
      </c>
      <c r="H19" s="24" t="s">
        <v>11</v>
      </c>
      <c r="I19" s="25" t="s">
        <v>12</v>
      </c>
      <c r="J19" s="26" t="s">
        <v>13</v>
      </c>
      <c r="K19" s="24" t="s">
        <v>14</v>
      </c>
      <c r="L19" s="24" t="s">
        <v>15</v>
      </c>
    </row>
    <row r="20" spans="2:14" ht="12.75">
      <c r="B20" s="27"/>
      <c r="C20" s="28" t="str">
        <f>VLOOKUP(N20,'[1]LEDEN'!A:E,2,FALSE)</f>
        <v>VAN HANEGEM Nico</v>
      </c>
      <c r="D20" s="29"/>
      <c r="E20" s="29"/>
      <c r="F20" s="27">
        <v>1</v>
      </c>
      <c r="G20" s="27"/>
      <c r="H20" s="27">
        <v>120</v>
      </c>
      <c r="I20" s="27">
        <v>23</v>
      </c>
      <c r="J20" s="30">
        <f aca="true" t="shared" si="1" ref="J20:J25">ROUNDDOWN(H20/I20,2)</f>
        <v>5.21</v>
      </c>
      <c r="K20" s="27">
        <v>24</v>
      </c>
      <c r="L20" s="46">
        <v>2</v>
      </c>
      <c r="N20" s="17">
        <v>4528</v>
      </c>
    </row>
    <row r="21" spans="2:14" ht="12.75" customHeight="1">
      <c r="B21" s="27"/>
      <c r="C21" s="28" t="str">
        <f>VLOOKUP(N21,'[1]LEDEN'!A:E,2,FALSE)</f>
        <v>MOSTREY Peter</v>
      </c>
      <c r="D21" s="29"/>
      <c r="E21" s="29"/>
      <c r="F21" s="27">
        <v>2</v>
      </c>
      <c r="G21" s="27"/>
      <c r="H21" s="27">
        <v>120</v>
      </c>
      <c r="I21" s="27">
        <v>19</v>
      </c>
      <c r="J21" s="30">
        <f t="shared" si="1"/>
        <v>6.31</v>
      </c>
      <c r="K21" s="27">
        <v>26</v>
      </c>
      <c r="L21" s="47"/>
      <c r="N21" s="17">
        <v>4693</v>
      </c>
    </row>
    <row r="22" spans="2:14" ht="12.75" customHeight="1">
      <c r="B22" s="27"/>
      <c r="C22" s="28" t="str">
        <f>VLOOKUP(N22,'[1]LEDEN'!A:E,2,FALSE)</f>
        <v>HEYNDRICKX Vik</v>
      </c>
      <c r="D22" s="29"/>
      <c r="E22" s="29"/>
      <c r="F22" s="27">
        <v>0</v>
      </c>
      <c r="G22" s="27"/>
      <c r="H22" s="27">
        <v>98</v>
      </c>
      <c r="I22" s="27">
        <v>18</v>
      </c>
      <c r="J22" s="30">
        <f t="shared" si="1"/>
        <v>5.44</v>
      </c>
      <c r="K22" s="27">
        <v>21</v>
      </c>
      <c r="L22" s="47"/>
      <c r="N22" s="17">
        <v>8661</v>
      </c>
    </row>
    <row r="23" spans="2:14" ht="12.75" customHeight="1" hidden="1">
      <c r="B23" s="27"/>
      <c r="C23" s="28" t="e">
        <f>VLOOKUP(N23,'[1]LEDEN'!A:E,2,FALSE)</f>
        <v>#N/A</v>
      </c>
      <c r="D23" s="29"/>
      <c r="E23" s="29"/>
      <c r="F23" s="27"/>
      <c r="G23" s="27"/>
      <c r="H23" s="27"/>
      <c r="I23" s="27"/>
      <c r="J23" s="30" t="e">
        <f t="shared" si="1"/>
        <v>#DIV/0!</v>
      </c>
      <c r="K23" s="27"/>
      <c r="L23" s="47"/>
      <c r="N23" s="17"/>
    </row>
    <row r="24" spans="2:12" ht="12.75" customHeight="1" hidden="1">
      <c r="B24" s="27"/>
      <c r="C24" s="28" t="e">
        <f>VLOOKUP(N24,'[1]LEDEN'!A:E,2,FALSE)</f>
        <v>#N/A</v>
      </c>
      <c r="D24" s="29"/>
      <c r="E24" s="29"/>
      <c r="F24" s="38"/>
      <c r="G24" s="38"/>
      <c r="H24" s="27"/>
      <c r="I24" s="38"/>
      <c r="J24" s="39" t="e">
        <f t="shared" si="1"/>
        <v>#DIV/0!</v>
      </c>
      <c r="K24" s="38"/>
      <c r="L24" s="47"/>
    </row>
    <row r="25" spans="1:12" ht="12.75">
      <c r="A25" s="31"/>
      <c r="B25" s="32"/>
      <c r="C25" s="31" t="s">
        <v>18</v>
      </c>
      <c r="D25" s="31"/>
      <c r="E25" s="31" t="s">
        <v>17</v>
      </c>
      <c r="F25" s="33">
        <f>SUM(F20:F24)</f>
        <v>3</v>
      </c>
      <c r="G25" s="33">
        <f>SUM(G20:G24)</f>
        <v>0</v>
      </c>
      <c r="H25" s="33">
        <f>SUM(H20:H24)</f>
        <v>338</v>
      </c>
      <c r="I25" s="33">
        <f>SUM(I20:I24)</f>
        <v>60</v>
      </c>
      <c r="J25" s="34">
        <f t="shared" si="1"/>
        <v>5.63</v>
      </c>
      <c r="K25" s="33">
        <f>MAX(K20:K24)</f>
        <v>26</v>
      </c>
      <c r="L25" s="48"/>
    </row>
    <row r="26" spans="1:12" ht="7.5" customHeight="1" thickBot="1">
      <c r="A26" s="36"/>
      <c r="B26" s="37"/>
      <c r="C26" s="36"/>
      <c r="D26" s="36"/>
      <c r="E26" s="36"/>
      <c r="F26" s="36"/>
      <c r="G26" s="36"/>
      <c r="H26" s="37"/>
      <c r="I26" s="36"/>
      <c r="J26" s="36"/>
      <c r="K26" s="36"/>
      <c r="L26" s="36"/>
    </row>
    <row r="27" ht="3.75" customHeight="1"/>
    <row r="28" spans="1:12" ht="12.75">
      <c r="A28" s="18" t="s">
        <v>8</v>
      </c>
      <c r="B28" s="19" t="str">
        <f>VLOOKUP(L28,'[1]LEDEN'!A:E,2,FALSE)</f>
        <v>MOSTREY Peter</v>
      </c>
      <c r="C28" s="18"/>
      <c r="D28" s="18"/>
      <c r="E28" s="18"/>
      <c r="F28" s="18" t="s">
        <v>9</v>
      </c>
      <c r="G28" s="20" t="str">
        <f>VLOOKUP(L28,'[1]LEDEN'!A:E,3,FALSE)</f>
        <v>BC 'T OSKE</v>
      </c>
      <c r="H28" s="21" t="str">
        <f>VLOOKUP(L28,'[1]LEDEN'!A:E,3,FALSE)</f>
        <v>BC 'T OSKE</v>
      </c>
      <c r="I28" s="18"/>
      <c r="J28" s="18"/>
      <c r="K28" s="18"/>
      <c r="L28" s="22">
        <v>4693</v>
      </c>
    </row>
    <row r="29" ht="7.5" customHeight="1"/>
    <row r="30" spans="6:12" ht="12.75">
      <c r="F30" s="23" t="s">
        <v>10</v>
      </c>
      <c r="G30" s="24" t="s">
        <v>11</v>
      </c>
      <c r="H30" s="24" t="s">
        <v>11</v>
      </c>
      <c r="I30" s="25" t="s">
        <v>12</v>
      </c>
      <c r="J30" s="26" t="s">
        <v>13</v>
      </c>
      <c r="K30" s="24" t="s">
        <v>14</v>
      </c>
      <c r="L30" s="24" t="s">
        <v>15</v>
      </c>
    </row>
    <row r="31" spans="2:14" ht="12.75">
      <c r="B31" s="27">
        <v>1</v>
      </c>
      <c r="C31" s="28" t="str">
        <f>VLOOKUP(N31,'[1]LEDEN'!A:E,2,FALSE)</f>
        <v>HEYNDRICKX Vik</v>
      </c>
      <c r="D31" s="29"/>
      <c r="E31" s="29"/>
      <c r="F31" s="27">
        <v>0</v>
      </c>
      <c r="G31" s="27"/>
      <c r="H31" s="27">
        <v>90</v>
      </c>
      <c r="I31" s="27">
        <v>12</v>
      </c>
      <c r="J31" s="30">
        <f aca="true" t="shared" si="2" ref="J31:J36">ROUNDDOWN(H31/I31,2)</f>
        <v>7.5</v>
      </c>
      <c r="K31" s="27">
        <v>24</v>
      </c>
      <c r="L31" s="46">
        <v>3</v>
      </c>
      <c r="N31" s="17">
        <v>8661</v>
      </c>
    </row>
    <row r="32" spans="2:14" ht="12.75" customHeight="1">
      <c r="B32" s="27">
        <v>2</v>
      </c>
      <c r="C32" s="28" t="str">
        <f>VLOOKUP(N32,'[1]LEDEN'!A:E,2,FALSE)</f>
        <v>DUYCK Peter</v>
      </c>
      <c r="D32" s="29"/>
      <c r="E32" s="29"/>
      <c r="F32" s="27">
        <v>0</v>
      </c>
      <c r="G32" s="27"/>
      <c r="H32" s="27">
        <v>104</v>
      </c>
      <c r="I32" s="27">
        <v>19</v>
      </c>
      <c r="J32" s="30">
        <f t="shared" si="2"/>
        <v>5.47</v>
      </c>
      <c r="K32" s="27">
        <v>22</v>
      </c>
      <c r="L32" s="47"/>
      <c r="N32" s="17">
        <v>4774</v>
      </c>
    </row>
    <row r="33" spans="2:14" ht="12.75" customHeight="1">
      <c r="B33" s="27">
        <v>3</v>
      </c>
      <c r="C33" s="28" t="str">
        <f>VLOOKUP(N33,'[1]LEDEN'!A:E,2,FALSE)</f>
        <v>VAN HANEGEM Nico</v>
      </c>
      <c r="D33" s="29"/>
      <c r="E33" s="29"/>
      <c r="F33" s="27">
        <v>2</v>
      </c>
      <c r="G33" s="27"/>
      <c r="H33" s="27">
        <v>120</v>
      </c>
      <c r="I33" s="27">
        <v>16</v>
      </c>
      <c r="J33" s="30">
        <f t="shared" si="2"/>
        <v>7.5</v>
      </c>
      <c r="K33" s="27">
        <v>31</v>
      </c>
      <c r="L33" s="47"/>
      <c r="N33" s="17">
        <v>4528</v>
      </c>
    </row>
    <row r="34" spans="2:14" ht="12.75" customHeight="1" hidden="1">
      <c r="B34" s="27">
        <v>4</v>
      </c>
      <c r="C34" s="28" t="e">
        <f>VLOOKUP(N34,'[1]LEDEN'!A:E,2,FALSE)</f>
        <v>#N/A</v>
      </c>
      <c r="D34" s="29"/>
      <c r="E34" s="29"/>
      <c r="F34" s="27"/>
      <c r="G34" s="27"/>
      <c r="H34" s="27"/>
      <c r="I34" s="27"/>
      <c r="J34" s="30" t="e">
        <f t="shared" si="2"/>
        <v>#DIV/0!</v>
      </c>
      <c r="K34" s="27"/>
      <c r="L34" s="47"/>
      <c r="N34" s="17"/>
    </row>
    <row r="35" spans="2:12" ht="12.75" customHeight="1" hidden="1">
      <c r="B35" s="27">
        <v>5</v>
      </c>
      <c r="C35" s="28" t="e">
        <f>VLOOKUP(N35,'[1]LEDEN'!A:E,2,FALSE)</f>
        <v>#N/A</v>
      </c>
      <c r="D35" s="29"/>
      <c r="E35" s="29"/>
      <c r="F35" s="38"/>
      <c r="G35" s="38"/>
      <c r="H35" s="27"/>
      <c r="I35" s="38"/>
      <c r="J35" s="39" t="e">
        <f t="shared" si="2"/>
        <v>#DIV/0!</v>
      </c>
      <c r="K35" s="38"/>
      <c r="L35" s="47"/>
    </row>
    <row r="36" spans="1:12" ht="12.75">
      <c r="A36" s="31"/>
      <c r="B36" s="32"/>
      <c r="C36" s="31" t="s">
        <v>18</v>
      </c>
      <c r="D36" s="31"/>
      <c r="E36" s="31" t="s">
        <v>17</v>
      </c>
      <c r="F36" s="33">
        <f>SUM(F31:F35)</f>
        <v>2</v>
      </c>
      <c r="G36" s="33">
        <f>SUM(G31:G35)</f>
        <v>0</v>
      </c>
      <c r="H36" s="33">
        <f>SUM(H31:H35)</f>
        <v>314</v>
      </c>
      <c r="I36" s="33">
        <f>SUM(I31:I35)</f>
        <v>47</v>
      </c>
      <c r="J36" s="34">
        <f t="shared" si="2"/>
        <v>6.68</v>
      </c>
      <c r="K36" s="33">
        <f>MAX(K31:K35)</f>
        <v>31</v>
      </c>
      <c r="L36" s="48"/>
    </row>
    <row r="37" spans="1:12" ht="6.75" customHeight="1" thickBot="1">
      <c r="A37" s="36"/>
      <c r="B37" s="37"/>
      <c r="C37" s="36"/>
      <c r="D37" s="36"/>
      <c r="E37" s="36"/>
      <c r="F37" s="36"/>
      <c r="G37" s="36"/>
      <c r="H37" s="37"/>
      <c r="I37" s="36"/>
      <c r="J37" s="36"/>
      <c r="K37" s="36"/>
      <c r="L37" s="36"/>
    </row>
    <row r="38" ht="6" customHeight="1"/>
    <row r="39" spans="1:12" ht="13.5" customHeight="1">
      <c r="A39" s="18" t="s">
        <v>8</v>
      </c>
      <c r="B39" s="19" t="str">
        <f>VLOOKUP(L39,'[1]LEDEN'!A:E,2,FALSE)</f>
        <v>VAN HANEGEM Nico</v>
      </c>
      <c r="C39" s="18"/>
      <c r="D39" s="18"/>
      <c r="E39" s="18"/>
      <c r="F39" s="18" t="s">
        <v>9</v>
      </c>
      <c r="G39" s="20" t="str">
        <f>VLOOKUP(L39,'[1]LEDEN'!A:E,3,FALSE)</f>
        <v>BC GOUDEN MARTINUS</v>
      </c>
      <c r="H39" s="21" t="str">
        <f>VLOOKUP(L39,'[1]LEDEN'!A:E,3,FALSE)</f>
        <v>BC GOUDEN MARTINUS</v>
      </c>
      <c r="I39" s="18"/>
      <c r="J39" s="18"/>
      <c r="K39" s="18"/>
      <c r="L39" s="22">
        <v>4528</v>
      </c>
    </row>
    <row r="41" spans="6:12" ht="12.75">
      <c r="F41" s="23" t="s">
        <v>10</v>
      </c>
      <c r="G41" s="24" t="s">
        <v>11</v>
      </c>
      <c r="H41" s="24" t="s">
        <v>11</v>
      </c>
      <c r="I41" s="25" t="s">
        <v>12</v>
      </c>
      <c r="J41" s="26" t="s">
        <v>13</v>
      </c>
      <c r="K41" s="24" t="s">
        <v>14</v>
      </c>
      <c r="L41" s="24" t="s">
        <v>15</v>
      </c>
    </row>
    <row r="42" spans="2:14" ht="12.75">
      <c r="B42" s="27">
        <v>1</v>
      </c>
      <c r="C42" s="28" t="str">
        <f>VLOOKUP(N42,'[1]LEDEN'!A:E,2,FALSE)</f>
        <v>DUYCK Peter</v>
      </c>
      <c r="D42" s="29"/>
      <c r="E42" s="29"/>
      <c r="F42" s="27">
        <v>1</v>
      </c>
      <c r="G42" s="27"/>
      <c r="H42" s="27">
        <v>120</v>
      </c>
      <c r="I42" s="27">
        <v>23</v>
      </c>
      <c r="J42" s="30">
        <f aca="true" t="shared" si="3" ref="J42:J47">ROUNDDOWN(H42/I42,2)</f>
        <v>5.21</v>
      </c>
      <c r="K42" s="27">
        <v>26</v>
      </c>
      <c r="L42" s="46">
        <v>4</v>
      </c>
      <c r="N42" s="17">
        <v>4774</v>
      </c>
    </row>
    <row r="43" spans="2:14" ht="12.75" customHeight="1">
      <c r="B43" s="27">
        <v>2</v>
      </c>
      <c r="C43" s="28" t="str">
        <f>VLOOKUP(N43,'[1]LEDEN'!A:E,2,FALSE)</f>
        <v>HEYNDRICKX Vik</v>
      </c>
      <c r="D43" s="29"/>
      <c r="E43" s="29"/>
      <c r="F43" s="27">
        <v>0</v>
      </c>
      <c r="G43" s="27"/>
      <c r="H43" s="27">
        <v>35</v>
      </c>
      <c r="I43" s="27">
        <v>6</v>
      </c>
      <c r="J43" s="30">
        <f t="shared" si="3"/>
        <v>5.83</v>
      </c>
      <c r="K43" s="27">
        <v>19</v>
      </c>
      <c r="L43" s="47"/>
      <c r="N43" s="17">
        <v>8661</v>
      </c>
    </row>
    <row r="44" spans="2:14" ht="12.75" customHeight="1">
      <c r="B44" s="27">
        <v>3</v>
      </c>
      <c r="C44" s="28" t="str">
        <f>VLOOKUP(N44,'[1]LEDEN'!A:E,2,FALSE)</f>
        <v>MOSTREY Peter</v>
      </c>
      <c r="D44" s="29"/>
      <c r="E44" s="29"/>
      <c r="F44" s="27">
        <v>0</v>
      </c>
      <c r="G44" s="27"/>
      <c r="H44" s="27">
        <v>89</v>
      </c>
      <c r="I44" s="27">
        <v>16</v>
      </c>
      <c r="J44" s="30">
        <f t="shared" si="3"/>
        <v>5.56</v>
      </c>
      <c r="K44" s="27">
        <v>29</v>
      </c>
      <c r="L44" s="47"/>
      <c r="N44" s="17">
        <v>4693</v>
      </c>
    </row>
    <row r="45" spans="2:14" ht="12.75" customHeight="1" hidden="1">
      <c r="B45" s="27">
        <v>4</v>
      </c>
      <c r="C45" s="28" t="e">
        <f>VLOOKUP(N45,'[1]LEDEN'!A:E,2,FALSE)</f>
        <v>#N/A</v>
      </c>
      <c r="D45" s="29"/>
      <c r="E45" s="29"/>
      <c r="F45" s="27"/>
      <c r="G45" s="27"/>
      <c r="H45" s="27"/>
      <c r="I45" s="27"/>
      <c r="J45" s="30" t="e">
        <f t="shared" si="3"/>
        <v>#DIV/0!</v>
      </c>
      <c r="K45" s="27"/>
      <c r="L45" s="47"/>
      <c r="N45" s="17"/>
    </row>
    <row r="46" spans="2:12" ht="12.75" customHeight="1" hidden="1">
      <c r="B46" s="27">
        <v>5</v>
      </c>
      <c r="C46" s="28" t="e">
        <f>VLOOKUP(N46,'[1]LEDEN'!A:E,2,FALSE)</f>
        <v>#N/A</v>
      </c>
      <c r="D46" s="29"/>
      <c r="E46" s="29"/>
      <c r="F46" s="38"/>
      <c r="G46" s="38"/>
      <c r="H46" s="27"/>
      <c r="I46" s="38"/>
      <c r="J46" s="39" t="e">
        <f t="shared" si="3"/>
        <v>#DIV/0!</v>
      </c>
      <c r="K46" s="38"/>
      <c r="L46" s="47"/>
    </row>
    <row r="47" spans="1:12" ht="12.75">
      <c r="A47" s="31"/>
      <c r="B47" s="32"/>
      <c r="C47" s="31" t="s">
        <v>18</v>
      </c>
      <c r="D47" s="31"/>
      <c r="E47" s="31" t="s">
        <v>17</v>
      </c>
      <c r="F47" s="33">
        <f>SUM(F42:F46)</f>
        <v>1</v>
      </c>
      <c r="G47" s="33">
        <f>SUM(G42:G46)</f>
        <v>0</v>
      </c>
      <c r="H47" s="33">
        <f>SUM(H42:H46)</f>
        <v>244</v>
      </c>
      <c r="I47" s="33">
        <f>SUM(I42:I46)</f>
        <v>45</v>
      </c>
      <c r="J47" s="34">
        <f t="shared" si="3"/>
        <v>5.42</v>
      </c>
      <c r="K47" s="33">
        <f>MAX(K42:K46)</f>
        <v>29</v>
      </c>
      <c r="L47" s="48"/>
    </row>
    <row r="48" spans="1:12" ht="8.25" customHeight="1" thickBot="1">
      <c r="A48" s="36"/>
      <c r="B48" s="37"/>
      <c r="C48" s="36"/>
      <c r="D48" s="36"/>
      <c r="E48" s="36"/>
      <c r="F48" s="36"/>
      <c r="G48" s="36"/>
      <c r="H48" s="37"/>
      <c r="I48" s="36"/>
      <c r="J48" s="36"/>
      <c r="K48" s="36"/>
      <c r="L48" s="36"/>
    </row>
    <row r="49" ht="6" customHeight="1"/>
    <row r="50" spans="1:12" ht="12.75" hidden="1">
      <c r="A50" s="18" t="s">
        <v>8</v>
      </c>
      <c r="B50" s="19" t="e">
        <f>VLOOKUP(L50,'[1]LEDEN'!A:E,2,FALSE)</f>
        <v>#N/A</v>
      </c>
      <c r="C50" s="18"/>
      <c r="D50" s="18"/>
      <c r="E50" s="18"/>
      <c r="F50" s="18" t="s">
        <v>9</v>
      </c>
      <c r="G50" s="20" t="e">
        <f>VLOOKUP(L50,'[1]LEDEN'!A:E,3,FALSE)</f>
        <v>#N/A</v>
      </c>
      <c r="H50" s="21" t="e">
        <f>VLOOKUP(L50,'[1]LEDEN'!A:E,3,FALSE)</f>
        <v>#N/A</v>
      </c>
      <c r="I50" s="18"/>
      <c r="J50" s="18"/>
      <c r="K50" s="18"/>
      <c r="L50" s="22"/>
    </row>
    <row r="51" ht="12.75" hidden="1"/>
    <row r="52" spans="6:12" ht="12.75" hidden="1">
      <c r="F52" s="23" t="s">
        <v>10</v>
      </c>
      <c r="G52" s="24" t="s">
        <v>11</v>
      </c>
      <c r="H52" s="24" t="s">
        <v>11</v>
      </c>
      <c r="I52" s="25" t="s">
        <v>12</v>
      </c>
      <c r="J52" s="26" t="s">
        <v>13</v>
      </c>
      <c r="K52" s="24" t="s">
        <v>14</v>
      </c>
      <c r="L52" s="24" t="s">
        <v>15</v>
      </c>
    </row>
    <row r="53" spans="2:12" ht="12.75" hidden="1">
      <c r="B53" s="27">
        <v>1</v>
      </c>
      <c r="C53" s="28" t="e">
        <f>VLOOKUP(N53,'[1]LEDEN'!A:E,2,FALSE)</f>
        <v>#N/A</v>
      </c>
      <c r="D53" s="29"/>
      <c r="E53" s="29"/>
      <c r="F53" s="38"/>
      <c r="G53" s="38"/>
      <c r="H53" s="27"/>
      <c r="I53" s="38"/>
      <c r="J53" s="39" t="e">
        <f aca="true" t="shared" si="4" ref="J53:J58">ROUNDDOWN(H53/I53,2)</f>
        <v>#DIV/0!</v>
      </c>
      <c r="K53" s="38"/>
      <c r="L53" s="40"/>
    </row>
    <row r="54" spans="2:12" ht="12.75" hidden="1">
      <c r="B54" s="27">
        <v>2</v>
      </c>
      <c r="C54" s="28" t="e">
        <f>VLOOKUP(N54,'[1]LEDEN'!A:E,2,FALSE)</f>
        <v>#N/A</v>
      </c>
      <c r="D54" s="29"/>
      <c r="E54" s="29"/>
      <c r="F54" s="38"/>
      <c r="G54" s="38"/>
      <c r="H54" s="27"/>
      <c r="I54" s="38"/>
      <c r="J54" s="39" t="e">
        <f t="shared" si="4"/>
        <v>#DIV/0!</v>
      </c>
      <c r="K54" s="38"/>
      <c r="L54" s="47"/>
    </row>
    <row r="55" spans="2:12" ht="12.75" hidden="1">
      <c r="B55" s="27">
        <v>3</v>
      </c>
      <c r="C55" s="28" t="e">
        <f>VLOOKUP(N55,'[1]LEDEN'!A:E,2,FALSE)</f>
        <v>#N/A</v>
      </c>
      <c r="D55" s="29"/>
      <c r="E55" s="29"/>
      <c r="F55" s="38"/>
      <c r="G55" s="38"/>
      <c r="H55" s="27"/>
      <c r="I55" s="38"/>
      <c r="J55" s="39" t="e">
        <f t="shared" si="4"/>
        <v>#DIV/0!</v>
      </c>
      <c r="K55" s="38"/>
      <c r="L55" s="47"/>
    </row>
    <row r="56" spans="2:12" ht="12.75" hidden="1">
      <c r="B56" s="27">
        <v>4</v>
      </c>
      <c r="C56" s="28" t="e">
        <f>VLOOKUP(N56,'[1]LEDEN'!A:E,2,FALSE)</f>
        <v>#N/A</v>
      </c>
      <c r="D56" s="29"/>
      <c r="E56" s="29"/>
      <c r="F56" s="38"/>
      <c r="G56" s="38"/>
      <c r="H56" s="27"/>
      <c r="I56" s="38"/>
      <c r="J56" s="39" t="e">
        <f t="shared" si="4"/>
        <v>#DIV/0!</v>
      </c>
      <c r="K56" s="38"/>
      <c r="L56" s="47"/>
    </row>
    <row r="57" spans="2:12" ht="12.75" hidden="1">
      <c r="B57" s="27">
        <v>5</v>
      </c>
      <c r="C57" s="28" t="e">
        <f>VLOOKUP(N57,'[1]LEDEN'!A:E,2,FALSE)</f>
        <v>#N/A</v>
      </c>
      <c r="D57" s="29"/>
      <c r="E57" s="29"/>
      <c r="F57" s="38"/>
      <c r="G57" s="38"/>
      <c r="H57" s="27"/>
      <c r="I57" s="38"/>
      <c r="J57" s="39" t="e">
        <f t="shared" si="4"/>
        <v>#DIV/0!</v>
      </c>
      <c r="K57" s="38"/>
      <c r="L57" s="47"/>
    </row>
    <row r="58" spans="1:12" ht="12.75" hidden="1">
      <c r="A58" s="31"/>
      <c r="B58" s="32"/>
      <c r="C58" s="31"/>
      <c r="D58" s="31"/>
      <c r="E58" s="31" t="s">
        <v>17</v>
      </c>
      <c r="F58" s="41">
        <f>SUM(F53:F57)</f>
        <v>0</v>
      </c>
      <c r="G58" s="41">
        <f>SUM(G53:G57)</f>
        <v>0</v>
      </c>
      <c r="H58" s="33">
        <f>SUM(H53:H57)</f>
        <v>0</v>
      </c>
      <c r="I58" s="41">
        <f>SUM(I53:I57)</f>
        <v>0</v>
      </c>
      <c r="J58" s="42" t="e">
        <f t="shared" si="4"/>
        <v>#DIV/0!</v>
      </c>
      <c r="K58" s="41">
        <f>MAX(K53:K57)</f>
        <v>0</v>
      </c>
      <c r="L58" s="43"/>
    </row>
    <row r="59" spans="1:12" ht="6.75" customHeight="1" hidden="1" thickBot="1">
      <c r="A59" s="36"/>
      <c r="B59" s="37"/>
      <c r="C59" s="36"/>
      <c r="D59" s="36"/>
      <c r="E59" s="36"/>
      <c r="F59" s="36"/>
      <c r="G59" s="36"/>
      <c r="H59" s="37"/>
      <c r="I59" s="36"/>
      <c r="J59" s="36"/>
      <c r="K59" s="36"/>
      <c r="L59" s="36"/>
    </row>
    <row r="61" spans="3:13" ht="15.75">
      <c r="C61" s="49">
        <f ca="1">TODAY()</f>
        <v>41873</v>
      </c>
      <c r="D61" s="50"/>
      <c r="I61" s="44" t="s">
        <v>19</v>
      </c>
      <c r="J61" s="51" t="s">
        <v>20</v>
      </c>
      <c r="K61" s="51"/>
      <c r="L61" s="51"/>
      <c r="M61" s="51"/>
    </row>
    <row r="62" ht="12.75">
      <c r="J62" t="s">
        <v>21</v>
      </c>
    </row>
  </sheetData>
  <sheetProtection/>
  <mergeCells count="9">
    <mergeCell ref="L31:L36"/>
    <mergeCell ref="C3:D3"/>
    <mergeCell ref="K3:M3"/>
    <mergeCell ref="L9:L14"/>
    <mergeCell ref="L20:L25"/>
    <mergeCell ref="L42:L47"/>
    <mergeCell ref="L54:L57"/>
    <mergeCell ref="C61:D61"/>
    <mergeCell ref="J61:M6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Kurt Flamée</cp:lastModifiedBy>
  <dcterms:created xsi:type="dcterms:W3CDTF">2012-01-08T19:30:25Z</dcterms:created>
  <dcterms:modified xsi:type="dcterms:W3CDTF">2014-08-22T15:21:53Z</dcterms:modified>
  <cp:category/>
  <cp:version/>
  <cp:contentType/>
  <cp:contentStatus/>
</cp:coreProperties>
</file>