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5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<sst xmlns="http://schemas.openxmlformats.org/spreadsheetml/2006/main" count="70" uniqueCount="28">
  <si>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</si>
  <si>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</si>
  <si>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</si>
  <si>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</si>
  <si>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5° KLASSE DRIEBANDEN</t>
  </si>
  <si>
    <t>MATCH</t>
  </si>
  <si>
    <t>datum:</t>
  </si>
  <si>
    <t>Lokaal:</t>
  </si>
  <si>
    <t>BC 'T SLEEPBOOTJE</t>
  </si>
  <si>
    <t xml:space="preserve">Speler: </t>
  </si>
  <si>
    <t>NS</t>
  </si>
  <si>
    <t>Club:</t>
  </si>
  <si>
    <t>P.M.</t>
  </si>
  <si>
    <t>Caram:</t>
  </si>
  <si>
    <t>Beurten</t>
  </si>
  <si>
    <t>Gemiddelde</t>
  </si>
  <si>
    <t>Serie</t>
  </si>
  <si>
    <t>Pl.</t>
  </si>
  <si>
    <t>DE BECK Clery</t>
  </si>
  <si>
    <t>PROM</t>
  </si>
  <si>
    <t>Totaal</t>
  </si>
  <si>
    <t>DE BECK CLERY</t>
  </si>
  <si>
    <t xml:space="preserve">KBC ONS HUIS </t>
  </si>
  <si>
    <t>MG</t>
  </si>
  <si>
    <t>OG</t>
  </si>
  <si>
    <t xml:space="preserve">GSB : </t>
  </si>
  <si>
    <t>Albert Verbeken</t>
  </si>
  <si>
    <t>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</si>
</sst>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36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48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0" fillId="0" borderId="18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M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68">
          <cell r="A668">
            <v>9082</v>
          </cell>
          <cell r="B668" t="str">
            <v>WAEM Kris</v>
          </cell>
          <cell r="C668" t="str">
            <v>K. BC DE GILDEVRIENDEN BEVEREN</v>
          </cell>
          <cell r="D668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="75" zoomScaleNormal="75" zoomScalePageLayoutView="0" workbookViewId="0" topLeftCell="A1">
      <selection activeCell="O26" sqref="O26"/>
    </sheetView>
  </sheetViews>
  <sheetFormatPr defaultColWidth="9.140625" defaultRowHeight="12.7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41013</v>
      </c>
      <c r="D3" s="11"/>
      <c r="E3" s="12" t="s">
        <v>7</v>
      </c>
      <c r="F3" s="13" t="s">
        <v>8</v>
      </c>
      <c r="G3" s="13"/>
      <c r="H3" s="13"/>
      <c r="I3" s="13"/>
      <c r="J3" s="13"/>
      <c r="K3" s="14"/>
      <c r="L3" s="14"/>
      <c r="M3" s="15"/>
    </row>
    <row r="4" spans="1:13" ht="3.7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ht="5.25" customHeight="1"/>
    <row r="6" spans="1:12" ht="12.75">
      <c r="A6" s="21" t="s">
        <v>9</v>
      </c>
      <c r="B6" s="22" t="str">
        <f>VLOOKUP(L6,'[1]LEDEN'!A:E,2,FALSE)</f>
        <v>SOENENS Joël</v>
      </c>
      <c r="C6" s="21"/>
      <c r="D6" s="21"/>
      <c r="E6" s="23" t="s">
        <v>10</v>
      </c>
      <c r="F6" s="21" t="s">
        <v>11</v>
      </c>
      <c r="G6" s="24" t="str">
        <f>VLOOKUP(L6,'[1]LEDEN'!A:E,3,FALSE)</f>
        <v>BC 'T OSKE</v>
      </c>
      <c r="H6" s="24"/>
      <c r="I6" s="21"/>
      <c r="J6" s="21"/>
      <c r="K6" s="21"/>
      <c r="L6" s="25">
        <v>7287</v>
      </c>
    </row>
    <row r="7" ht="6" customHeight="1"/>
    <row r="8" spans="6:12" ht="12.75">
      <c r="F8" s="26" t="s">
        <v>12</v>
      </c>
      <c r="G8" s="27" t="s">
        <v>13</v>
      </c>
      <c r="H8" s="27">
        <v>2.3</v>
      </c>
      <c r="I8" s="28" t="s">
        <v>14</v>
      </c>
      <c r="J8" s="29" t="s">
        <v>15</v>
      </c>
      <c r="K8" s="27" t="s">
        <v>16</v>
      </c>
      <c r="L8" s="27" t="s">
        <v>17</v>
      </c>
    </row>
    <row r="9" spans="2:14" ht="15" customHeight="1">
      <c r="B9" s="30">
        <v>1</v>
      </c>
      <c r="C9" s="31" t="str">
        <f>VLOOKUP(N9,'[1]LEDEN'!A:E,2,FALSE)</f>
        <v>BAELE Edmond</v>
      </c>
      <c r="D9" s="32"/>
      <c r="E9" s="32"/>
      <c r="F9" s="30">
        <v>2</v>
      </c>
      <c r="G9" s="30">
        <v>15</v>
      </c>
      <c r="H9" s="30"/>
      <c r="I9" s="30">
        <v>31</v>
      </c>
      <c r="J9" s="33">
        <f>ROUNDDOWN(G9/I9,3)</f>
        <v>0.483</v>
      </c>
      <c r="K9" s="30">
        <v>2</v>
      </c>
      <c r="L9" s="34">
        <v>1</v>
      </c>
      <c r="N9">
        <v>8897</v>
      </c>
    </row>
    <row r="10" spans="2:14" ht="15" customHeight="1">
      <c r="B10" s="30">
        <v>2</v>
      </c>
      <c r="C10" s="31" t="str">
        <f>VLOOKUP(N10,'[1]LEDEN'!A:E,2,FALSE)</f>
        <v>GODDAERT Johan</v>
      </c>
      <c r="D10" s="32"/>
      <c r="E10" s="32"/>
      <c r="F10" s="30">
        <v>0</v>
      </c>
      <c r="G10" s="30">
        <v>7</v>
      </c>
      <c r="H10" s="30"/>
      <c r="I10" s="30">
        <v>25</v>
      </c>
      <c r="J10" s="33">
        <f>ROUNDDOWN(G10/I10,3)</f>
        <v>0.28</v>
      </c>
      <c r="K10" s="30">
        <v>1</v>
      </c>
      <c r="L10" s="35"/>
      <c r="N10">
        <v>8385</v>
      </c>
    </row>
    <row r="11" spans="2:14" ht="15" customHeight="1">
      <c r="B11" s="30">
        <v>3</v>
      </c>
      <c r="C11" s="31" t="s">
        <v>18</v>
      </c>
      <c r="D11" s="32"/>
      <c r="E11" s="32"/>
      <c r="F11" s="30">
        <v>2</v>
      </c>
      <c r="G11" s="30">
        <v>15</v>
      </c>
      <c r="H11" s="30"/>
      <c r="I11" s="30">
        <v>50</v>
      </c>
      <c r="J11" s="33">
        <f>ROUNDDOWN(G11/I11,3)</f>
        <v>0.3</v>
      </c>
      <c r="K11" s="30">
        <v>3</v>
      </c>
      <c r="L11" s="35"/>
      <c r="N11">
        <v>9063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/>
      <c r="I12" s="30"/>
      <c r="J12" s="33" t="e">
        <f>ROUNDDOWN(H12/I12,3)</f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ROUNDDOWN(H13/I13,3)</f>
        <v>#DIV/0!</v>
      </c>
      <c r="K13" s="30"/>
      <c r="L13" s="35"/>
    </row>
    <row r="14" spans="1:13" ht="15" customHeight="1">
      <c r="A14" s="36"/>
      <c r="B14" s="37"/>
      <c r="C14" s="38" t="s">
        <v>19</v>
      </c>
      <c r="D14" s="36"/>
      <c r="E14" s="36" t="s">
        <v>20</v>
      </c>
      <c r="F14" s="39">
        <f>SUM(F9:F13)</f>
        <v>4</v>
      </c>
      <c r="G14" s="39">
        <f>SUM(G9:G13)</f>
        <v>37</v>
      </c>
      <c r="H14" s="39">
        <f>SUM(H9:H13)</f>
        <v>0</v>
      </c>
      <c r="I14" s="39">
        <f>SUM(I9:I13)</f>
        <v>106</v>
      </c>
      <c r="J14" s="40">
        <f>ROUNDDOWN(G14/I14,3)</f>
        <v>0.349</v>
      </c>
      <c r="K14" s="39">
        <f>MAX(K9:K13)</f>
        <v>3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1" t="s">
        <v>9</v>
      </c>
      <c r="B17" s="22" t="s">
        <v>21</v>
      </c>
      <c r="C17" s="21"/>
      <c r="D17" s="21"/>
      <c r="E17" s="21"/>
      <c r="F17" s="21" t="s">
        <v>11</v>
      </c>
      <c r="G17" s="24" t="s">
        <v>22</v>
      </c>
      <c r="H17" s="24"/>
      <c r="I17" s="21"/>
      <c r="J17" s="21"/>
      <c r="K17" s="21"/>
      <c r="L17" s="25">
        <v>9063</v>
      </c>
    </row>
    <row r="18" ht="6" customHeight="1"/>
    <row r="19" spans="6:12" ht="12.75">
      <c r="F19" s="26" t="s">
        <v>12</v>
      </c>
      <c r="G19" s="27" t="s">
        <v>13</v>
      </c>
      <c r="H19" s="27">
        <v>2.3</v>
      </c>
      <c r="I19" s="28" t="s">
        <v>14</v>
      </c>
      <c r="J19" s="29" t="s">
        <v>15</v>
      </c>
      <c r="K19" s="27" t="s">
        <v>16</v>
      </c>
      <c r="L19" s="27" t="s">
        <v>17</v>
      </c>
    </row>
    <row r="20" spans="2:14" ht="12.75">
      <c r="B20" s="30">
        <v>1</v>
      </c>
      <c r="C20" s="31" t="str">
        <f>VLOOKUP(N20,'[1]LEDEN'!A:E,2,FALSE)</f>
        <v>GODDAERT Johan</v>
      </c>
      <c r="D20" s="32"/>
      <c r="E20" s="32"/>
      <c r="F20" s="30">
        <v>2</v>
      </c>
      <c r="G20" s="30">
        <v>15</v>
      </c>
      <c r="H20" s="30"/>
      <c r="I20" s="30">
        <v>40</v>
      </c>
      <c r="J20" s="33">
        <f>ROUNDDOWN(G20/I20,3)</f>
        <v>0.375</v>
      </c>
      <c r="K20" s="30">
        <v>3</v>
      </c>
      <c r="L20" s="45">
        <v>2</v>
      </c>
      <c r="N20">
        <v>8385</v>
      </c>
    </row>
    <row r="21" spans="2:14" ht="12.75" customHeight="1">
      <c r="B21" s="30">
        <v>2</v>
      </c>
      <c r="C21" s="31" t="str">
        <f>VLOOKUP(N21,'[1]LEDEN'!A:E,2,FALSE)</f>
        <v>BAELE Edmond</v>
      </c>
      <c r="D21" s="32"/>
      <c r="E21" s="32"/>
      <c r="F21" s="30">
        <v>2</v>
      </c>
      <c r="G21" s="30">
        <v>15</v>
      </c>
      <c r="H21" s="30"/>
      <c r="I21" s="30">
        <v>44</v>
      </c>
      <c r="J21" s="33">
        <f>ROUNDDOWN(G21/I21,3)</f>
        <v>0.34</v>
      </c>
      <c r="K21" s="30">
        <v>2</v>
      </c>
      <c r="L21" s="46"/>
      <c r="N21">
        <v>8897</v>
      </c>
    </row>
    <row r="22" spans="2:12" ht="12.75" customHeight="1" hidden="1">
      <c r="B22" s="30"/>
      <c r="C22" s="31" t="e">
        <f>VLOOKUP(N22,'[1]LEDEN'!A:E,2,FALSE)</f>
        <v>#N/A</v>
      </c>
      <c r="D22" s="32"/>
      <c r="E22" s="32"/>
      <c r="F22" s="30"/>
      <c r="G22" s="30"/>
      <c r="H22" s="30"/>
      <c r="I22" s="30"/>
      <c r="J22" s="33" t="e">
        <f>ROUNDDOWN(G22/I22,3)</f>
        <v>#DIV/0!</v>
      </c>
      <c r="K22" s="30"/>
      <c r="L22" s="46"/>
    </row>
    <row r="23" spans="2:14" ht="12.75" customHeight="1">
      <c r="B23" s="30">
        <v>3</v>
      </c>
      <c r="C23" s="31" t="str">
        <f>VLOOKUP(N23,'[1]LEDEN'!A:E,2,FALSE)</f>
        <v>SOENENS Joël</v>
      </c>
      <c r="D23" s="32"/>
      <c r="E23" s="32"/>
      <c r="F23" s="30">
        <v>0</v>
      </c>
      <c r="G23" s="30">
        <v>11</v>
      </c>
      <c r="H23" s="30"/>
      <c r="I23" s="30">
        <v>50</v>
      </c>
      <c r="J23" s="33">
        <f>ROUNDDOWN(H23/I23,3)</f>
        <v>0</v>
      </c>
      <c r="K23" s="30">
        <v>3</v>
      </c>
      <c r="L23" s="46"/>
      <c r="N23">
        <v>7287</v>
      </c>
    </row>
    <row r="24" spans="2:12" ht="12.75" customHeight="1" hidden="1">
      <c r="B24" s="30">
        <v>4</v>
      </c>
      <c r="C24" s="31" t="e">
        <f>VLOOKUP(N24,'[1]LEDEN'!A:E,2,FALSE)</f>
        <v>#N/A</v>
      </c>
      <c r="D24" s="32"/>
      <c r="E24" s="32"/>
      <c r="F24" s="30"/>
      <c r="G24" s="30"/>
      <c r="H24" s="30"/>
      <c r="I24" s="30"/>
      <c r="J24" s="33" t="e">
        <f>ROUNDDOWN(H24/I24,3)</f>
        <v>#DIV/0!</v>
      </c>
      <c r="K24" s="30"/>
      <c r="L24" s="46"/>
    </row>
    <row r="25" spans="1:12" ht="12.75">
      <c r="A25" s="36"/>
      <c r="B25" s="37"/>
      <c r="C25" s="38" t="s">
        <v>23</v>
      </c>
      <c r="D25" s="36"/>
      <c r="E25" s="36" t="s">
        <v>20</v>
      </c>
      <c r="F25" s="39">
        <f>SUM(F20:F24)</f>
        <v>4</v>
      </c>
      <c r="G25" s="39">
        <f>SUM(G20:G24)</f>
        <v>41</v>
      </c>
      <c r="H25" s="39">
        <f>SUM(H20:H24)</f>
        <v>0</v>
      </c>
      <c r="I25" s="39">
        <f>SUM(I20:I24)</f>
        <v>134</v>
      </c>
      <c r="J25" s="40">
        <f>ROUNDDOWN(G25/I25,3)</f>
        <v>0.305</v>
      </c>
      <c r="K25" s="39">
        <v>3</v>
      </c>
      <c r="L25" s="47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1" t="s">
        <v>9</v>
      </c>
      <c r="B28" s="22" t="str">
        <f>VLOOKUP(L28,'[1]LEDEN'!A:E,2,FALSE)</f>
        <v>GODDAERT Johan</v>
      </c>
      <c r="C28" s="21"/>
      <c r="D28" s="21"/>
      <c r="E28" s="21"/>
      <c r="F28" s="21" t="s">
        <v>11</v>
      </c>
      <c r="G28" s="24" t="str">
        <f>VLOOKUP(L28,'[1]LEDEN'!A:E,3,FALSE)</f>
        <v>BC ' T SLEEPBOOTJE</v>
      </c>
      <c r="H28" s="24"/>
      <c r="I28" s="21"/>
      <c r="J28" s="21"/>
      <c r="K28" s="21"/>
      <c r="L28" s="25">
        <v>8385</v>
      </c>
    </row>
    <row r="29" ht="7.5" customHeight="1"/>
    <row r="30" spans="6:12" ht="12.75">
      <c r="F30" s="26" t="s">
        <v>12</v>
      </c>
      <c r="G30" s="27" t="s">
        <v>13</v>
      </c>
      <c r="H30" s="27">
        <v>2.3</v>
      </c>
      <c r="I30" s="28" t="s">
        <v>14</v>
      </c>
      <c r="J30" s="29" t="s">
        <v>15</v>
      </c>
      <c r="K30" s="27" t="s">
        <v>16</v>
      </c>
      <c r="L30" s="27" t="s">
        <v>17</v>
      </c>
    </row>
    <row r="31" spans="2:14" ht="12.75">
      <c r="B31" s="30">
        <v>1</v>
      </c>
      <c r="C31" s="31" t="s">
        <v>18</v>
      </c>
      <c r="D31" s="32"/>
      <c r="E31" s="32"/>
      <c r="F31" s="30">
        <v>0</v>
      </c>
      <c r="G31" s="30">
        <v>13</v>
      </c>
      <c r="H31" s="30"/>
      <c r="I31" s="30">
        <v>40</v>
      </c>
      <c r="J31" s="33">
        <f>ROUNDDOWN(G31/I31,3)</f>
        <v>0.325</v>
      </c>
      <c r="K31" s="30">
        <v>3</v>
      </c>
      <c r="L31" s="45">
        <v>3</v>
      </c>
      <c r="N31">
        <v>9063</v>
      </c>
    </row>
    <row r="32" spans="2:14" ht="12.75" customHeight="1">
      <c r="B32" s="30">
        <v>2</v>
      </c>
      <c r="C32" s="31" t="str">
        <f>VLOOKUP(N32,'[1]LEDEN'!A:E,2,FALSE)</f>
        <v>SOENENS Joël</v>
      </c>
      <c r="D32" s="32"/>
      <c r="E32" s="32"/>
      <c r="F32" s="30">
        <v>2</v>
      </c>
      <c r="G32" s="30">
        <v>15</v>
      </c>
      <c r="H32" s="30"/>
      <c r="I32" s="30">
        <v>25</v>
      </c>
      <c r="J32" s="33">
        <f>ROUNDDOWN(G32/I32,3)</f>
        <v>0.6</v>
      </c>
      <c r="K32" s="30">
        <v>2</v>
      </c>
      <c r="L32" s="46"/>
      <c r="N32">
        <v>7287</v>
      </c>
    </row>
    <row r="33" spans="2:14" ht="12.75" customHeight="1">
      <c r="B33" s="30">
        <v>3</v>
      </c>
      <c r="C33" s="31" t="str">
        <f>VLOOKUP(N33,'[1]LEDEN'!A:E,2,FALSE)</f>
        <v>BAELE Edmond</v>
      </c>
      <c r="D33" s="32"/>
      <c r="E33" s="32"/>
      <c r="F33" s="30">
        <v>0</v>
      </c>
      <c r="G33" s="30">
        <v>14</v>
      </c>
      <c r="H33" s="30"/>
      <c r="I33" s="30">
        <v>56</v>
      </c>
      <c r="J33" s="33">
        <f>ROUNDDOWN(G33/I33,3)</f>
        <v>0.25</v>
      </c>
      <c r="K33" s="30">
        <v>2</v>
      </c>
      <c r="L33" s="46"/>
      <c r="N33">
        <v>8897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/>
      <c r="I34" s="30"/>
      <c r="J34" s="33" t="e">
        <f>ROUNDDOWN(H34/I34,3)</f>
        <v>#DIV/0!</v>
      </c>
      <c r="K34" s="30"/>
      <c r="L34" s="46"/>
    </row>
    <row r="35" spans="1:12" ht="12.75">
      <c r="A35" s="36"/>
      <c r="B35" s="37"/>
      <c r="C35" s="38" t="s">
        <v>23</v>
      </c>
      <c r="D35" s="36"/>
      <c r="E35" s="36" t="s">
        <v>20</v>
      </c>
      <c r="F35" s="39">
        <f>SUM(F31:F34)</f>
        <v>2</v>
      </c>
      <c r="G35" s="39">
        <f>SUM(G31:G34)</f>
        <v>42</v>
      </c>
      <c r="H35" s="39">
        <f>SUM(H31:H34)</f>
        <v>0</v>
      </c>
      <c r="I35" s="39">
        <f>SUM(I31:I34)</f>
        <v>121</v>
      </c>
      <c r="J35" s="40">
        <f>ROUNDDOWN(G35/I35,3)</f>
        <v>0.347</v>
      </c>
      <c r="K35" s="39">
        <f>MAX(K31:K34)</f>
        <v>3</v>
      </c>
      <c r="L35" s="47"/>
    </row>
    <row r="36" spans="1:12" ht="6.75" customHeight="1" thickBot="1">
      <c r="A36" s="43"/>
      <c r="B36" s="44"/>
      <c r="C36" s="43"/>
      <c r="D36" s="43"/>
      <c r="E36" s="43"/>
      <c r="F36" s="43"/>
      <c r="G36" s="43"/>
      <c r="H36" s="43"/>
      <c r="I36" s="43"/>
      <c r="J36" s="43"/>
      <c r="K36" s="43"/>
      <c r="L36" s="43"/>
    </row>
    <row r="37" ht="6" customHeight="1"/>
    <row r="38" spans="1:12" ht="13.5" customHeight="1">
      <c r="A38" s="21" t="s">
        <v>9</v>
      </c>
      <c r="B38" s="22" t="str">
        <f>VLOOKUP(L38,'[1]LEDEN'!A:E,2,FALSE)</f>
        <v>BAELE Edmond</v>
      </c>
      <c r="C38" s="21"/>
      <c r="D38" s="21"/>
      <c r="E38" s="48" t="s">
        <v>10</v>
      </c>
      <c r="F38" s="21" t="s">
        <v>11</v>
      </c>
      <c r="G38" s="24" t="str">
        <f>VLOOKUP(L38,'[1]LEDEN'!A:E,3,FALSE)</f>
        <v>K.BC KRIJT OP TIJD MELLE</v>
      </c>
      <c r="H38" s="24"/>
      <c r="I38" s="21"/>
      <c r="J38" s="21"/>
      <c r="K38" s="21"/>
      <c r="L38" s="25">
        <v>8897</v>
      </c>
    </row>
    <row r="40" spans="6:12" ht="12.75">
      <c r="F40" s="26" t="s">
        <v>12</v>
      </c>
      <c r="G40" s="27" t="s">
        <v>13</v>
      </c>
      <c r="H40" s="27">
        <v>2.3</v>
      </c>
      <c r="I40" s="28" t="s">
        <v>14</v>
      </c>
      <c r="J40" s="29" t="s">
        <v>15</v>
      </c>
      <c r="K40" s="27" t="s">
        <v>16</v>
      </c>
      <c r="L40" s="27" t="s">
        <v>17</v>
      </c>
    </row>
    <row r="41" spans="2:14" ht="12.75">
      <c r="B41" s="30">
        <v>1</v>
      </c>
      <c r="C41" s="31" t="str">
        <f>VLOOKUP(N41,'[1]LEDEN'!A:E,2,FALSE)</f>
        <v>SOENENS Joël</v>
      </c>
      <c r="D41" s="32"/>
      <c r="E41" s="32"/>
      <c r="F41" s="30">
        <v>0</v>
      </c>
      <c r="G41" s="30">
        <v>11</v>
      </c>
      <c r="H41" s="30"/>
      <c r="I41" s="30">
        <v>31</v>
      </c>
      <c r="J41" s="33">
        <f>ROUNDDOWN(G41/I41,3)</f>
        <v>0.354</v>
      </c>
      <c r="K41" s="30">
        <v>2</v>
      </c>
      <c r="L41" s="45">
        <v>4</v>
      </c>
      <c r="N41">
        <v>7287</v>
      </c>
    </row>
    <row r="42" spans="2:14" ht="12.75" customHeight="1">
      <c r="B42" s="30">
        <v>2</v>
      </c>
      <c r="C42" s="31" t="s">
        <v>18</v>
      </c>
      <c r="D42" s="32"/>
      <c r="E42" s="32"/>
      <c r="F42" s="30">
        <v>0</v>
      </c>
      <c r="G42" s="30">
        <v>11</v>
      </c>
      <c r="H42" s="30"/>
      <c r="I42" s="30">
        <v>44</v>
      </c>
      <c r="J42" s="33">
        <f>ROUNDDOWN(G42/I42,3)</f>
        <v>0.25</v>
      </c>
      <c r="K42" s="30">
        <v>2</v>
      </c>
      <c r="L42" s="46"/>
      <c r="N42">
        <v>9063</v>
      </c>
    </row>
    <row r="43" spans="2:14" ht="12.75" customHeight="1">
      <c r="B43" s="30">
        <v>3</v>
      </c>
      <c r="C43" s="31" t="str">
        <f>VLOOKUP(N43,'[1]LEDEN'!A:E,2,FALSE)</f>
        <v>GODDAERT Johan</v>
      </c>
      <c r="D43" s="32"/>
      <c r="E43" s="32"/>
      <c r="F43" s="30">
        <v>2</v>
      </c>
      <c r="G43" s="30">
        <v>15</v>
      </c>
      <c r="H43" s="30"/>
      <c r="I43" s="30">
        <v>56</v>
      </c>
      <c r="J43" s="33">
        <f>ROUNDDOWN(G43/I43,3)</f>
        <v>0.267</v>
      </c>
      <c r="K43" s="30">
        <v>2</v>
      </c>
      <c r="L43" s="46"/>
      <c r="N43">
        <v>8385</v>
      </c>
    </row>
    <row r="44" spans="2:12" ht="12.75" customHeight="1" hidden="1">
      <c r="B44" s="30">
        <v>4</v>
      </c>
      <c r="C44" s="31" t="e">
        <f>VLOOKUP(N44,'[1]LEDEN'!A:E,2,FALSE)</f>
        <v>#N/A</v>
      </c>
      <c r="D44" s="32"/>
      <c r="E44" s="32"/>
      <c r="F44" s="30"/>
      <c r="G44" s="30"/>
      <c r="H44" s="30"/>
      <c r="I44" s="30"/>
      <c r="J44" s="33" t="e">
        <f>ROUNDDOWN(H44/I44,3)</f>
        <v>#DIV/0!</v>
      </c>
      <c r="K44" s="30"/>
      <c r="L44" s="46"/>
    </row>
    <row r="45" spans="2:12" ht="12.75" customHeight="1" hidden="1">
      <c r="B45" s="30">
        <v>5</v>
      </c>
      <c r="C45" s="31" t="e">
        <f>VLOOKUP(N45,'[1]LEDEN'!A:E,2,FALSE)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>ROUNDDOWN(H45/I45,3)</f>
        <v>#DIV/0!</v>
      </c>
      <c r="K45" s="30"/>
      <c r="L45" s="46"/>
    </row>
    <row r="46" spans="1:12" ht="12.75">
      <c r="A46" s="36"/>
      <c r="B46" s="37"/>
      <c r="C46" s="38" t="s">
        <v>23</v>
      </c>
      <c r="D46" s="36"/>
      <c r="E46" s="36" t="s">
        <v>20</v>
      </c>
      <c r="F46" s="39">
        <v>2</v>
      </c>
      <c r="G46" s="39">
        <f>SUM(G41:G45)</f>
        <v>37</v>
      </c>
      <c r="H46" s="39">
        <f>SUM(H41:H45)</f>
        <v>0</v>
      </c>
      <c r="I46" s="39">
        <f>SUM(I41:I45)</f>
        <v>131</v>
      </c>
      <c r="J46" s="40">
        <f>ROUNDDOWN(G46/I46,3)</f>
        <v>0.282</v>
      </c>
      <c r="K46" s="39">
        <f>MAX(K41:K45)</f>
        <v>2</v>
      </c>
      <c r="L46" s="47"/>
    </row>
    <row r="47" spans="1:12" ht="4.5" customHeight="1" thickBot="1">
      <c r="A47" s="43"/>
      <c r="B47" s="44"/>
      <c r="C47" s="43"/>
      <c r="D47" s="43"/>
      <c r="E47" s="43"/>
      <c r="F47" s="43"/>
      <c r="G47" s="43"/>
      <c r="H47" s="43"/>
      <c r="I47" s="43"/>
      <c r="J47" s="43"/>
      <c r="K47" s="43"/>
      <c r="L47" s="43"/>
    </row>
    <row r="48" ht="6" customHeight="1"/>
    <row r="49" spans="1:12" ht="13.5" customHeight="1" hidden="1">
      <c r="A49" s="21" t="s">
        <v>9</v>
      </c>
      <c r="B49" s="22" t="e">
        <f>VLOOKUP(L49,'[1]LEDEN'!A:E,2,FALSE)</f>
        <v>#N/A</v>
      </c>
      <c r="C49" s="21"/>
      <c r="D49" s="21"/>
      <c r="E49" s="48" t="s">
        <v>10</v>
      </c>
      <c r="F49" s="21" t="s">
        <v>11</v>
      </c>
      <c r="G49" s="24" t="e">
        <f>VLOOKUP(L49,'[1]LEDEN'!A:E,3,FALSE)</f>
        <v>#N/A</v>
      </c>
      <c r="H49" s="24"/>
      <c r="I49" s="21"/>
      <c r="J49" s="21"/>
      <c r="K49" s="21"/>
      <c r="L49" s="25"/>
    </row>
    <row r="50" ht="12.75" hidden="1"/>
    <row r="51" spans="6:12" ht="12.75" hidden="1">
      <c r="F51" s="26" t="s">
        <v>12</v>
      </c>
      <c r="G51" s="27" t="s">
        <v>13</v>
      </c>
      <c r="H51" s="27">
        <v>2.3</v>
      </c>
      <c r="I51" s="28" t="s">
        <v>14</v>
      </c>
      <c r="J51" s="29" t="s">
        <v>15</v>
      </c>
      <c r="K51" s="27" t="s">
        <v>16</v>
      </c>
      <c r="L51" s="27" t="s">
        <v>17</v>
      </c>
    </row>
    <row r="52" spans="2:12" ht="12.75" hidden="1">
      <c r="B52" s="30">
        <v>1</v>
      </c>
      <c r="C52" s="31" t="e">
        <f>VLOOKUP(N52,'[1]LEDEN'!A:E,2,FALSE)</f>
        <v>#N/A</v>
      </c>
      <c r="D52" s="32"/>
      <c r="E52" s="32"/>
      <c r="F52" s="30"/>
      <c r="G52" s="30"/>
      <c r="H52" s="30"/>
      <c r="I52" s="30"/>
      <c r="J52" s="33" t="e">
        <f>ROUNDDOWN(G52/I52,3)</f>
        <v>#DIV/0!</v>
      </c>
      <c r="K52" s="30"/>
      <c r="L52" s="45">
        <v>5</v>
      </c>
    </row>
    <row r="53" spans="2:12" ht="12.75" customHeight="1" hidden="1">
      <c r="B53" s="30">
        <v>2</v>
      </c>
      <c r="C53" s="31" t="e">
        <f>VLOOKUP(N53,'[1]LEDEN'!A:E,2,FALSE)</f>
        <v>#N/A</v>
      </c>
      <c r="D53" s="32"/>
      <c r="E53" s="32"/>
      <c r="F53" s="30"/>
      <c r="G53" s="30"/>
      <c r="H53" s="30"/>
      <c r="I53" s="30"/>
      <c r="J53" s="33" t="e">
        <f>ROUNDDOWN(G53/I53,3)</f>
        <v>#DIV/0!</v>
      </c>
      <c r="K53" s="30"/>
      <c r="L53" s="46"/>
    </row>
    <row r="54" spans="2:12" ht="12.75" customHeight="1" hidden="1">
      <c r="B54" s="30">
        <v>3</v>
      </c>
      <c r="C54" s="31" t="e">
        <f>VLOOKUP(N54,'[1]LEDEN'!A:E,2,FALSE)</f>
        <v>#N/A</v>
      </c>
      <c r="D54" s="32"/>
      <c r="E54" s="32"/>
      <c r="F54" s="30"/>
      <c r="G54" s="30"/>
      <c r="H54" s="30"/>
      <c r="I54" s="30"/>
      <c r="J54" s="33" t="e">
        <f>ROUNDDOWN(G54/I54,3)</f>
        <v>#DIV/0!</v>
      </c>
      <c r="K54" s="30"/>
      <c r="L54" s="46"/>
    </row>
    <row r="55" spans="2:12" ht="12.75" customHeight="1" hidden="1">
      <c r="B55" s="30">
        <v>4</v>
      </c>
      <c r="C55" s="31" t="e">
        <f>VLOOKUP(N55,'[1]LEDEN'!A:E,2,FALSE)</f>
        <v>#N/A</v>
      </c>
      <c r="D55" s="32"/>
      <c r="E55" s="32"/>
      <c r="F55" s="30"/>
      <c r="G55" s="30"/>
      <c r="H55" s="30"/>
      <c r="I55" s="30"/>
      <c r="J55" s="33" t="e">
        <f>ROUNDDOWN(H55/I55,3)</f>
        <v>#DIV/0!</v>
      </c>
      <c r="K55" s="30"/>
      <c r="L55" s="46"/>
    </row>
    <row r="56" spans="2:12" ht="12.75" customHeight="1" hidden="1">
      <c r="B56" s="30">
        <v>5</v>
      </c>
      <c r="C56" s="31" t="e">
        <f>VLOOKUP(N56,'[1]LEDEN'!A:E,2,FALSE)</f>
        <v>#N/A</v>
      </c>
      <c r="D56" s="32"/>
      <c r="E56" s="32"/>
      <c r="F56" s="30"/>
      <c r="G56" s="30"/>
      <c r="H56" s="30">
        <f>G56/8*7</f>
        <v>0</v>
      </c>
      <c r="I56" s="30"/>
      <c r="J56" s="33" t="e">
        <f>ROUNDDOWN(H56/I56,3)</f>
        <v>#DIV/0!</v>
      </c>
      <c r="K56" s="30"/>
      <c r="L56" s="46"/>
    </row>
    <row r="57" spans="1:12" ht="12.75" hidden="1">
      <c r="A57" s="36"/>
      <c r="B57" s="37"/>
      <c r="C57" s="38" t="s">
        <v>24</v>
      </c>
      <c r="D57" s="36"/>
      <c r="E57" s="36" t="s">
        <v>20</v>
      </c>
      <c r="F57" s="39">
        <f>SUM(F52:F56)</f>
        <v>0</v>
      </c>
      <c r="G57" s="39">
        <f>SUM(G52:G56)</f>
        <v>0</v>
      </c>
      <c r="H57" s="39">
        <f>SUM(H52:H56)</f>
        <v>0</v>
      </c>
      <c r="I57" s="39">
        <f>SUM(I52:I56)</f>
        <v>0</v>
      </c>
      <c r="J57" s="40" t="e">
        <f>ROUNDDOWN(G57/I57,3)</f>
        <v>#DIV/0!</v>
      </c>
      <c r="K57" s="39">
        <f>MAX(K52:K56)</f>
        <v>0</v>
      </c>
      <c r="L57" s="47"/>
    </row>
    <row r="58" spans="1:12" ht="4.5" customHeight="1" hidden="1" thickBot="1">
      <c r="A58" s="43"/>
      <c r="B58" s="44"/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ht="12.75" hidden="1"/>
    <row r="60" spans="3:13" ht="15.75">
      <c r="C60" s="49">
        <v>40983</v>
      </c>
      <c r="D60" s="50"/>
      <c r="I60" s="51" t="s">
        <v>25</v>
      </c>
      <c r="J60" s="52" t="s">
        <v>26</v>
      </c>
      <c r="K60" s="52"/>
      <c r="L60" s="52"/>
      <c r="M60" s="52"/>
    </row>
    <row r="61" spans="10:11" ht="12.75">
      <c r="J61" t="s">
        <v>27</v>
      </c>
      <c r="K61" s="20"/>
    </row>
  </sheetData>
  <sheetProtection/>
  <mergeCells count="10">
    <mergeCell ref="L41:L46"/>
    <mergeCell ref="L52:L57"/>
    <mergeCell ref="C60:D60"/>
    <mergeCell ref="J60:M60"/>
    <mergeCell ref="C3:D3"/>
    <mergeCell ref="F3:J3"/>
    <mergeCell ref="K3:M3"/>
    <mergeCell ref="L9:L14"/>
    <mergeCell ref="L20:L25"/>
    <mergeCell ref="L31:L35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2012-04-16T05:23:30Z</dcterms:created>
  <dcterms:modified xsi:type="dcterms:W3CDTF">2012-04-16T05:24:59Z</dcterms:modified>
  <cp:category/>
  <cp:version/>
  <cp:contentType/>
  <cp:contentStatus/>
</cp:coreProperties>
</file>