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<sst xmlns="http://schemas.openxmlformats.org/spreadsheetml/2006/main" count="43" uniqueCount="40">
  <si>
    <t>GEWEST BEIDE - VLAANDEREN</t>
  </si>
  <si>
    <t>sportjaar :</t>
  </si>
  <si>
    <t>2013-2014</t>
  </si>
  <si>
    <t>DISTRICT :  ZUIDWESTVLAANDEREN</t>
  </si>
  <si>
    <t>KAMPIOENSCHAP VAN BELGIE : 8°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</si>
  <si>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</si>
  <si>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</si>
  <si>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</si>
  <si>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</si>
  <si>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</si>
  <si>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</si>
  <si>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</si>
  <si>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</si>
  <si>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</si>
  <si>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</si>
  <si>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</si>
  <si>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DPR 3/4</t>
  </si>
  <si>
    <t>NS</t>
  </si>
  <si>
    <t>DISTRICTFINALE 8° VRIJSPEL KLEIN BILJART</t>
  </si>
  <si>
    <t>* DEELNEMERS</t>
  </si>
  <si>
    <t xml:space="preserve">Al deze wedstrijden worden gespeeld in </t>
  </si>
  <si>
    <t>KBC Gilde Hoger Op, Kortrijksestraat 19 te Heule</t>
  </si>
  <si>
    <t>Tel. : 0494/40.35.19.</t>
  </si>
  <si>
    <t>donderdag 31 oktober 2013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</si>
  <si>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</si>
  <si>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</si>
  <si>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</si>
  <si>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</si>
  <si>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</si>
  <si>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1-3 en 2-4,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</si>
  <si>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</si>
  <si>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</si>
  <si>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</si>
  <si>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</si>
  <si>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14 &amp; 15 december 2013</t>
  </si>
  <si>
    <t>in het district Brugge.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</si>
  <si>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</si>
  <si>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</si>
  <si>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30 september 2013</t>
  </si>
  <si>
    <t>uiterste speeldatum : zondag 3 november 2013.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</si>
</sst>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1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0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24" fillId="33" borderId="13" xfId="54" applyFont="1" applyFill="1" applyBorder="1" applyAlignment="1">
      <alignment horizontal="left"/>
      <protection/>
    </xf>
    <xf numFmtId="0" fontId="24" fillId="34" borderId="0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18" fillId="33" borderId="15" xfId="54" applyFill="1" applyBorder="1" applyAlignment="1">
      <alignment horizontal="center"/>
      <protection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8" xfId="54" applyFont="1" applyBorder="1" applyAlignment="1">
      <alignment horizontal="left"/>
      <protection/>
    </xf>
    <xf numFmtId="0" fontId="34" fillId="0" borderId="19" xfId="54" applyFont="1" applyBorder="1" applyAlignment="1">
      <alignment horizontal="left"/>
      <protection/>
    </xf>
    <xf numFmtId="0" fontId="35" fillId="0" borderId="19" xfId="54" applyFont="1" applyBorder="1">
      <alignment/>
      <protection/>
    </xf>
    <xf numFmtId="0" fontId="35" fillId="0" borderId="19" xfId="54" applyFont="1" applyBorder="1" applyAlignment="1">
      <alignment horizontal="left"/>
      <protection/>
    </xf>
    <xf numFmtId="0" fontId="35" fillId="0" borderId="19" xfId="54" applyFont="1" applyBorder="1" applyAlignment="1">
      <alignment horizontal="center"/>
      <protection/>
    </xf>
    <xf numFmtId="1" fontId="35" fillId="0" borderId="19" xfId="54" applyNumberFormat="1" applyFont="1" applyBorder="1" applyAlignment="1">
      <alignment horizontal="center"/>
      <protection/>
    </xf>
    <xf numFmtId="0" fontId="33" fillId="0" borderId="19" xfId="54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9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50</xdr:row>
      <xdr:rowOff>180975</xdr:rowOff>
    </xdr:from>
    <xdr:to>
      <xdr:col>15</xdr:col>
      <xdr:colOff>95250</xdr:colOff>
      <xdr:row>53</xdr:row>
      <xdr:rowOff>161925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772525"/>
          <a:ext cx="5762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8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7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1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7" customWidth="1"/>
    <col min="16" max="16" width="8.281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3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2"/>
      <c r="L3" s="21"/>
      <c r="M3" s="14"/>
      <c r="N3" s="14"/>
      <c r="O3" s="23"/>
      <c r="P3" s="15"/>
    </row>
    <row r="4" spans="1:16" ht="15.75" thickBot="1">
      <c r="A4" s="24"/>
      <c r="B4" s="25" t="s">
        <v>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3:6" ht="12.75" customHeight="1">
      <c r="C5" s="28" t="s">
        <v>5</v>
      </c>
      <c r="D5" s="29"/>
      <c r="E5" s="29"/>
      <c r="F5" s="30"/>
    </row>
    <row r="6" ht="6" customHeight="1"/>
    <row r="7" spans="1:16" ht="18.7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ht="6.75" customHeight="1"/>
    <row r="9" spans="2:15" ht="11.25" customHeight="1">
      <c r="B9"/>
      <c r="C9" s="33" t="s">
        <v>7</v>
      </c>
      <c r="D9" s="33" t="s">
        <v>8</v>
      </c>
      <c r="E9" s="33"/>
      <c r="F9" s="33" t="s">
        <v>9</v>
      </c>
      <c r="G9" s="33"/>
      <c r="H9" s="33"/>
      <c r="I9" s="27"/>
      <c r="J9" s="33" t="s">
        <v>10</v>
      </c>
      <c r="K9" s="34" t="s">
        <v>11</v>
      </c>
      <c r="L9" s="33" t="s">
        <v>12</v>
      </c>
      <c r="M9" s="33" t="s">
        <v>13</v>
      </c>
      <c r="N9" s="33" t="s">
        <v>14</v>
      </c>
      <c r="O9" s="33" t="s">
        <v>15</v>
      </c>
    </row>
    <row r="10" spans="2:15" ht="15">
      <c r="B10">
        <f>B9+1</f>
        <v>1</v>
      </c>
      <c r="C10" s="35">
        <v>9056</v>
      </c>
      <c r="D10" s="36" t="str">
        <f>VLOOKUP(C10,'[1]LEDEN'!A:C,2,FALSE)</f>
        <v>LALLEMAN Dennis</v>
      </c>
      <c r="F10" s="27" t="str">
        <f>VLOOKUP(C10,'[1]LEDEN'!A:C,3,FALSE)</f>
        <v>WOH</v>
      </c>
      <c r="J10" s="27">
        <v>8</v>
      </c>
      <c r="K10" s="37">
        <v>120</v>
      </c>
      <c r="L10" s="27">
        <v>60</v>
      </c>
      <c r="M10" s="38">
        <f aca="true" t="shared" si="0" ref="M10:M21">IF(L10&lt;&gt;"",(K10/L10)-0.005,"")</f>
        <v>1.995</v>
      </c>
      <c r="N10" s="27">
        <v>13</v>
      </c>
      <c r="O10" s="27" t="s">
        <v>16</v>
      </c>
    </row>
    <row r="11" spans="2:15" ht="15">
      <c r="B11">
        <f>B10+1</f>
        <v>2</v>
      </c>
      <c r="C11" s="88">
        <v>4793</v>
      </c>
      <c r="D11" s="89" t="str">
        <f>VLOOKUP(C11,'[1]LEDEN'!A:C,2,FALSE)</f>
        <v>DETAVERNIER Hendrik</v>
      </c>
      <c r="E11" s="90"/>
      <c r="F11" s="91" t="str">
        <f>VLOOKUP(C11,'[1]LEDEN'!A:C,3,FALSE)</f>
        <v>K.GHOK</v>
      </c>
      <c r="G11" s="90"/>
      <c r="H11" s="90"/>
      <c r="I11" s="90"/>
      <c r="J11" s="91">
        <v>6</v>
      </c>
      <c r="K11" s="94">
        <v>114</v>
      </c>
      <c r="L11" s="91">
        <v>70</v>
      </c>
      <c r="M11" s="38">
        <f t="shared" si="0"/>
        <v>1.6235714285714287</v>
      </c>
      <c r="N11" s="91">
        <v>15</v>
      </c>
      <c r="O11" s="91" t="str">
        <f aca="true" t="shared" si="1" ref="O11:O21">IF(M11&lt;1,"OG",IF(AND(M11&gt;=1,M11&lt;1.6),"MG",IF(AND(M11&gt;=1.6,M11&lt;2.2),"PR",IF(AND(M11&gt;=2.2,M11&lt;2.8),"DPR",IF(AND(M11&gt;=2.8,M11&lt;3.6),"DRPR","")))))</f>
        <v>PR</v>
      </c>
    </row>
    <row r="12" spans="2:15" ht="15">
      <c r="B12">
        <f aca="true" t="shared" si="2" ref="B12:B21">B11+1</f>
        <v>3</v>
      </c>
      <c r="C12" s="88">
        <v>4117</v>
      </c>
      <c r="D12" s="89" t="str">
        <f>VLOOKUP(C12,'[1]LEDEN'!A:C,2,FALSE)</f>
        <v>DE SMET Jean-Pierre</v>
      </c>
      <c r="E12" s="90"/>
      <c r="F12" s="91" t="str">
        <f>VLOOKUP(C12,'[1]LEDEN'!A:C,3,FALSE)</f>
        <v>RT</v>
      </c>
      <c r="G12" s="90"/>
      <c r="H12" s="90"/>
      <c r="I12" s="90"/>
      <c r="J12" s="91">
        <v>8</v>
      </c>
      <c r="K12" s="94">
        <v>120</v>
      </c>
      <c r="L12" s="91">
        <v>90</v>
      </c>
      <c r="M12" s="38">
        <f t="shared" si="0"/>
        <v>1.3283333333333334</v>
      </c>
      <c r="N12" s="91">
        <v>7</v>
      </c>
      <c r="O12" s="91" t="str">
        <f t="shared" si="1"/>
        <v>MG</v>
      </c>
    </row>
    <row r="13" spans="2:15" ht="15">
      <c r="B13">
        <f t="shared" si="2"/>
        <v>4</v>
      </c>
      <c r="C13" s="88">
        <v>7693</v>
      </c>
      <c r="D13" s="89" t="str">
        <f>VLOOKUP(C13,'[1]LEDEN'!A:C,2,FALSE)</f>
        <v>FAREZ Luc</v>
      </c>
      <c r="E13" s="90"/>
      <c r="F13" s="91" t="str">
        <f>VLOOKUP(C13,'[1]LEDEN'!A:C,3,FALSE)</f>
        <v>RT</v>
      </c>
      <c r="G13" s="90"/>
      <c r="H13" s="90"/>
      <c r="I13" s="90"/>
      <c r="J13" s="91">
        <v>7</v>
      </c>
      <c r="K13" s="94">
        <v>120</v>
      </c>
      <c r="L13" s="91">
        <v>107</v>
      </c>
      <c r="M13" s="38">
        <f t="shared" si="0"/>
        <v>1.1164953271028037</v>
      </c>
      <c r="N13" s="91">
        <v>5</v>
      </c>
      <c r="O13" s="91" t="str">
        <f t="shared" si="1"/>
        <v>MG</v>
      </c>
    </row>
    <row r="14" spans="2:15" ht="15">
      <c r="B14">
        <f t="shared" si="2"/>
        <v>5</v>
      </c>
      <c r="C14" s="88">
        <v>7689</v>
      </c>
      <c r="D14" s="89" t="str">
        <f>VLOOKUP(C14,'[1]LEDEN'!A:C,2,FALSE)</f>
        <v>BOSSAERT Dirk</v>
      </c>
      <c r="E14" s="90"/>
      <c r="F14" s="91" t="str">
        <f>VLOOKUP(C14,'[1]LEDEN'!A:C,3,FALSE)</f>
        <v>K.GHOK</v>
      </c>
      <c r="G14" s="90"/>
      <c r="H14" s="90"/>
      <c r="I14" s="90"/>
      <c r="J14" s="91">
        <v>6</v>
      </c>
      <c r="K14" s="94">
        <v>102</v>
      </c>
      <c r="L14" s="91">
        <v>86</v>
      </c>
      <c r="M14" s="38">
        <f t="shared" si="0"/>
        <v>1.1810465116279072</v>
      </c>
      <c r="N14" s="91">
        <v>8</v>
      </c>
      <c r="O14" s="91" t="str">
        <f t="shared" si="1"/>
        <v>MG</v>
      </c>
    </row>
    <row r="15" spans="2:15" ht="15">
      <c r="B15">
        <f t="shared" si="2"/>
        <v>6</v>
      </c>
      <c r="C15" s="88">
        <v>9435</v>
      </c>
      <c r="D15" s="89" t="str">
        <f>VLOOKUP(C15,'[1]LEDEN'!A:C,2,FALSE)</f>
        <v>VERCAMPST Rémy</v>
      </c>
      <c r="E15" s="90"/>
      <c r="F15" s="91" t="str">
        <f>VLOOKUP(C15,'[1]LEDEN'!A:C,3,FALSE)</f>
        <v>RT</v>
      </c>
      <c r="G15" s="90" t="s">
        <v>17</v>
      </c>
      <c r="H15" s="90"/>
      <c r="I15" s="90"/>
      <c r="J15" s="91">
        <v>4</v>
      </c>
      <c r="K15" s="94">
        <v>111</v>
      </c>
      <c r="L15" s="91">
        <v>96</v>
      </c>
      <c r="M15" s="38">
        <f t="shared" si="0"/>
        <v>1.15125</v>
      </c>
      <c r="N15" s="91">
        <v>7</v>
      </c>
      <c r="O15" s="91" t="str">
        <f t="shared" si="1"/>
        <v>MG</v>
      </c>
    </row>
    <row r="16" spans="2:15" ht="15">
      <c r="B16">
        <f t="shared" si="2"/>
        <v>7</v>
      </c>
      <c r="C16" s="35">
        <v>9433</v>
      </c>
      <c r="D16" s="36" t="str">
        <f>VLOOKUP(C16,'[1]LEDEN'!A:C,2,FALSE)</f>
        <v>LATRUWE Nicolas</v>
      </c>
      <c r="F16" s="27" t="str">
        <f>VLOOKUP(C16,'[1]LEDEN'!A:C,3,FALSE)</f>
        <v>WOH</v>
      </c>
      <c r="G16" t="s">
        <v>17</v>
      </c>
      <c r="J16" s="27">
        <v>4</v>
      </c>
      <c r="K16" s="37">
        <v>100</v>
      </c>
      <c r="L16" s="27">
        <v>98</v>
      </c>
      <c r="M16" s="38">
        <f t="shared" si="0"/>
        <v>1.0154081632653063</v>
      </c>
      <c r="N16" s="27">
        <v>8</v>
      </c>
      <c r="O16" s="27" t="str">
        <f t="shared" si="1"/>
        <v>MG</v>
      </c>
    </row>
    <row r="17" spans="2:15" ht="15">
      <c r="B17">
        <f t="shared" si="2"/>
        <v>8</v>
      </c>
      <c r="C17" s="35">
        <v>9437</v>
      </c>
      <c r="D17" s="36" t="str">
        <f>VLOOKUP(C17,'[1]LEDEN'!A:C,2,FALSE)</f>
        <v>DHAEYER Rémy</v>
      </c>
      <c r="F17" s="27" t="str">
        <f>VLOOKUP(C17,'[1]LEDEN'!A:C,3,FALSE)</f>
        <v>RT</v>
      </c>
      <c r="G17" t="s">
        <v>17</v>
      </c>
      <c r="J17" s="27">
        <v>3</v>
      </c>
      <c r="K17" s="37">
        <v>107</v>
      </c>
      <c r="L17" s="27">
        <v>108</v>
      </c>
      <c r="M17" s="38">
        <f t="shared" si="0"/>
        <v>0.9857407407407407</v>
      </c>
      <c r="N17" s="27">
        <v>8</v>
      </c>
      <c r="O17" s="27" t="str">
        <f t="shared" si="1"/>
        <v>OG</v>
      </c>
    </row>
    <row r="18" spans="2:15" ht="15">
      <c r="B18">
        <f t="shared" si="2"/>
        <v>9</v>
      </c>
      <c r="C18" s="35">
        <v>9438</v>
      </c>
      <c r="D18" s="36" t="str">
        <f>VLOOKUP(C18,'[1]LEDEN'!A:C,2,FALSE)</f>
        <v>CHANARD Benjamin</v>
      </c>
      <c r="F18" s="27" t="str">
        <f>VLOOKUP(C18,'[1]LEDEN'!A:C,3,FALSE)</f>
        <v>RT</v>
      </c>
      <c r="G18" t="s">
        <v>17</v>
      </c>
      <c r="J18" s="27">
        <v>2</v>
      </c>
      <c r="K18" s="37">
        <v>80</v>
      </c>
      <c r="L18" s="27">
        <v>86</v>
      </c>
      <c r="M18" s="38">
        <f t="shared" si="0"/>
        <v>0.9252325581395349</v>
      </c>
      <c r="N18" s="27">
        <v>6</v>
      </c>
      <c r="O18" s="27" t="str">
        <f t="shared" si="1"/>
        <v>OG</v>
      </c>
    </row>
    <row r="19" spans="2:15" ht="15">
      <c r="B19">
        <f t="shared" si="2"/>
        <v>10</v>
      </c>
      <c r="C19" s="35">
        <v>8875</v>
      </c>
      <c r="D19" s="36" t="str">
        <f>VLOOKUP(C19,'[1]LEDEN'!A:C,2,FALSE)</f>
        <v>DEBUSSCHERE Dries</v>
      </c>
      <c r="F19" s="27" t="str">
        <f>VLOOKUP(C19,'[1]LEDEN'!A:C,3,FALSE)</f>
        <v>WOH</v>
      </c>
      <c r="J19" s="27">
        <v>0</v>
      </c>
      <c r="K19" s="37">
        <v>75</v>
      </c>
      <c r="L19" s="27">
        <v>89</v>
      </c>
      <c r="M19" s="38">
        <f t="shared" si="0"/>
        <v>0.8376966292134831</v>
      </c>
      <c r="N19" s="27">
        <v>5</v>
      </c>
      <c r="O19" s="27" t="str">
        <f t="shared" si="1"/>
        <v>OG</v>
      </c>
    </row>
    <row r="20" spans="2:15" ht="15">
      <c r="B20">
        <f t="shared" si="2"/>
        <v>11</v>
      </c>
      <c r="C20" s="35">
        <v>8877</v>
      </c>
      <c r="D20" s="36" t="str">
        <f>VLOOKUP(C20,'[1]LEDEN'!A:C,2,FALSE)</f>
        <v>DECOSTER Lois</v>
      </c>
      <c r="F20" s="27" t="str">
        <f>VLOOKUP(C20,'[1]LEDEN'!A:C,3,FALSE)</f>
        <v>WOH</v>
      </c>
      <c r="J20" s="27">
        <v>0</v>
      </c>
      <c r="K20" s="37">
        <v>57</v>
      </c>
      <c r="L20" s="27">
        <v>85</v>
      </c>
      <c r="M20" s="38">
        <f t="shared" si="0"/>
        <v>0.6655882352941176</v>
      </c>
      <c r="N20" s="27">
        <v>5</v>
      </c>
      <c r="O20" s="27" t="str">
        <f t="shared" si="1"/>
        <v>OG</v>
      </c>
    </row>
    <row r="21" spans="2:15" ht="15">
      <c r="B21">
        <f t="shared" si="2"/>
        <v>12</v>
      </c>
      <c r="C21" s="35">
        <v>4715</v>
      </c>
      <c r="D21" s="36" t="str">
        <f>VLOOKUP(C21,'[1]LEDEN'!A:C,2,FALSE)</f>
        <v>LAMPE Guy</v>
      </c>
      <c r="F21" s="27" t="str">
        <f>VLOOKUP(C21,'[1]LEDEN'!A:C,3,FALSE)</f>
        <v>RT</v>
      </c>
      <c r="J21" s="27">
        <v>0</v>
      </c>
      <c r="K21" s="37">
        <v>58</v>
      </c>
      <c r="L21" s="27">
        <v>99</v>
      </c>
      <c r="M21" s="38">
        <f t="shared" si="0"/>
        <v>0.5808585858585859</v>
      </c>
      <c r="N21" s="27">
        <v>6</v>
      </c>
      <c r="O21" s="27" t="str">
        <f t="shared" si="1"/>
        <v>OG</v>
      </c>
    </row>
    <row r="23" spans="2:16" ht="23.25">
      <c r="B23" s="39" t="s">
        <v>18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2:16" ht="15">
      <c r="B24" s="40" t="s">
        <v>19</v>
      </c>
      <c r="D24" s="41"/>
      <c r="O24"/>
      <c r="P24" s="27"/>
    </row>
    <row r="25" spans="2:16" ht="15">
      <c r="B25">
        <v>1</v>
      </c>
      <c r="C25" s="88">
        <v>4793</v>
      </c>
      <c r="D25" s="89" t="str">
        <f>VLOOKUP(C25,'[1]LEDEN'!A:C,2,FALSE)</f>
        <v>DETAVERNIER Hendrik</v>
      </c>
      <c r="E25" s="90"/>
      <c r="F25" s="91" t="str">
        <f>VLOOKUP(C25,'[1]LEDEN'!A:C,3,FALSE)</f>
        <v>K.GHOK</v>
      </c>
      <c r="G25" s="90"/>
      <c r="H25" s="92" t="s">
        <v>20</v>
      </c>
      <c r="I25" s="90"/>
      <c r="J25" s="90"/>
      <c r="K25" s="93"/>
      <c r="L25" s="90"/>
      <c r="M25" s="90"/>
      <c r="N25" s="90"/>
      <c r="O25" s="90"/>
      <c r="P25" s="91"/>
    </row>
    <row r="26" spans="2:16" ht="15">
      <c r="B26">
        <v>2</v>
      </c>
      <c r="C26" s="91">
        <v>4117</v>
      </c>
      <c r="D26" s="89" t="str">
        <f>VLOOKUP(C26,'[1]LEDEN'!A:C,2,FALSE)</f>
        <v>DE SMET Jean-Pierre</v>
      </c>
      <c r="E26" s="90"/>
      <c r="F26" s="91" t="str">
        <f>VLOOKUP(C26,'[1]LEDEN'!A:C,3,FALSE)</f>
        <v>RT</v>
      </c>
      <c r="G26" s="90"/>
      <c r="H26" s="92" t="s">
        <v>21</v>
      </c>
      <c r="I26" s="90"/>
      <c r="J26" s="90"/>
      <c r="K26" s="93"/>
      <c r="L26" s="90"/>
      <c r="M26" s="90"/>
      <c r="N26" s="90"/>
      <c r="O26" s="90"/>
      <c r="P26" s="91"/>
    </row>
    <row r="27" spans="2:16" ht="15">
      <c r="B27">
        <v>3</v>
      </c>
      <c r="C27" s="91">
        <v>7689</v>
      </c>
      <c r="D27" s="89" t="str">
        <f>VLOOKUP(C27,'[1]LEDEN'!A:C,2,FALSE)</f>
        <v>BOSSAERT Dirk</v>
      </c>
      <c r="E27" s="90"/>
      <c r="F27" s="91" t="str">
        <f>VLOOKUP(C27,'[1]LEDEN'!A:C,3,FALSE)</f>
        <v>K.GHOK</v>
      </c>
      <c r="G27" s="90"/>
      <c r="H27" s="92" t="s">
        <v>22</v>
      </c>
      <c r="I27" s="90"/>
      <c r="J27" s="90"/>
      <c r="K27" s="93"/>
      <c r="L27" s="90"/>
      <c r="M27" s="90"/>
      <c r="N27" s="90"/>
      <c r="O27" s="90"/>
      <c r="P27" s="91"/>
    </row>
    <row r="28" spans="2:16" ht="15">
      <c r="B28">
        <v>4</v>
      </c>
      <c r="C28" s="91">
        <v>7693</v>
      </c>
      <c r="D28" s="89" t="str">
        <f>VLOOKUP(C28,'[1]LEDEN'!A:C,2,FALSE)</f>
        <v>FAREZ Luc</v>
      </c>
      <c r="E28" s="90"/>
      <c r="F28" s="91" t="str">
        <f>VLOOKUP(C28,'[1]LEDEN'!A:C,3,FALSE)</f>
        <v>RT</v>
      </c>
      <c r="G28" s="90"/>
      <c r="H28" s="92" t="s">
        <v>23</v>
      </c>
      <c r="I28" s="90"/>
      <c r="J28" s="90"/>
      <c r="K28" s="93"/>
      <c r="L28" s="90"/>
      <c r="M28" s="90"/>
      <c r="N28" s="90"/>
      <c r="O28" s="90"/>
      <c r="P28" s="91"/>
    </row>
    <row r="29" spans="2:16" ht="15">
      <c r="B29"/>
      <c r="C29" s="27"/>
      <c r="O29"/>
      <c r="P29" s="27"/>
    </row>
    <row r="30" spans="2:16" ht="15">
      <c r="B30" s="42" t="s">
        <v>24</v>
      </c>
      <c r="C30" s="27"/>
      <c r="E30" s="43">
        <v>30</v>
      </c>
      <c r="O30"/>
      <c r="P30" s="27"/>
    </row>
    <row r="31" spans="2:16" ht="6" customHeight="1">
      <c r="B31"/>
      <c r="C31" s="27"/>
      <c r="O31"/>
      <c r="P31" s="27"/>
    </row>
    <row r="32" spans="2:16" ht="15">
      <c r="B32" s="43" t="s">
        <v>25</v>
      </c>
      <c r="C32" s="27"/>
      <c r="E32" s="44" t="s">
        <v>26</v>
      </c>
      <c r="F32" s="45"/>
      <c r="G32" s="46"/>
      <c r="H32" s="46"/>
      <c r="I32" s="46"/>
      <c r="J32" s="46"/>
      <c r="K32" s="47"/>
      <c r="M32" s="48">
        <v>1</v>
      </c>
      <c r="O32"/>
      <c r="P32" s="27"/>
    </row>
    <row r="33" spans="5:13" ht="15">
      <c r="E33" s="49" t="s">
        <v>27</v>
      </c>
      <c r="M33" s="48">
        <v>1</v>
      </c>
    </row>
    <row r="34" ht="6" customHeight="1"/>
    <row r="35" spans="2:5" ht="15">
      <c r="B35" s="42" t="s">
        <v>28</v>
      </c>
      <c r="E35" t="s">
        <v>29</v>
      </c>
    </row>
    <row r="36" ht="6" customHeight="1"/>
    <row r="37" spans="2:16" ht="15">
      <c r="B37" s="50" t="s">
        <v>30</v>
      </c>
      <c r="C37" s="51"/>
      <c r="D37" s="52"/>
      <c r="E37" s="52"/>
      <c r="F37" s="53"/>
      <c r="G37" s="54"/>
      <c r="H37" s="54"/>
      <c r="I37" s="54"/>
      <c r="J37" s="54"/>
      <c r="K37" s="55"/>
      <c r="L37" s="54"/>
      <c r="M37" s="52"/>
      <c r="N37" s="51"/>
      <c r="O37" s="56"/>
      <c r="P37" s="51"/>
    </row>
    <row r="38" spans="2:16" ht="6" customHeight="1">
      <c r="B38" s="54"/>
      <c r="C38" s="57"/>
      <c r="D38" s="52"/>
      <c r="E38" s="51"/>
      <c r="F38" s="51"/>
      <c r="G38" s="51"/>
      <c r="H38" s="51"/>
      <c r="I38" s="51"/>
      <c r="J38" s="51"/>
      <c r="K38" s="58"/>
      <c r="L38" s="51"/>
      <c r="M38" s="51"/>
      <c r="N38" s="51"/>
      <c r="O38" s="56"/>
      <c r="P38" s="51"/>
    </row>
    <row r="39" spans="2:16" ht="15">
      <c r="B39" s="59" t="s">
        <v>31</v>
      </c>
      <c r="C39" s="51"/>
      <c r="D39" s="51"/>
      <c r="E39" s="59"/>
      <c r="F39" s="59" t="s">
        <v>32</v>
      </c>
      <c r="G39" s="60"/>
      <c r="H39" s="59"/>
      <c r="I39" s="61"/>
      <c r="J39" s="61"/>
      <c r="K39" s="62"/>
      <c r="L39" s="59" t="s">
        <v>33</v>
      </c>
      <c r="M39" s="61"/>
      <c r="N39" s="59"/>
      <c r="O39" s="52"/>
      <c r="P39" s="51"/>
    </row>
    <row r="40" spans="2:16" ht="6" customHeight="1">
      <c r="B40" s="54"/>
      <c r="C40" s="51"/>
      <c r="D40" s="51"/>
      <c r="E40" s="59"/>
      <c r="F40" s="60"/>
      <c r="G40" s="60"/>
      <c r="H40" s="59"/>
      <c r="I40" s="61"/>
      <c r="J40" s="61"/>
      <c r="K40" s="62"/>
      <c r="L40" s="59"/>
      <c r="M40" s="61"/>
      <c r="N40" s="59"/>
      <c r="O40" s="52"/>
      <c r="P40" s="51"/>
    </row>
    <row r="41" spans="2:16" ht="15">
      <c r="B41" s="59" t="s">
        <v>34</v>
      </c>
      <c r="C41" s="59"/>
      <c r="D41" s="52"/>
      <c r="E41" s="52"/>
      <c r="F41" s="53"/>
      <c r="G41" s="54"/>
      <c r="H41" s="54"/>
      <c r="I41" s="54"/>
      <c r="J41" s="54"/>
      <c r="K41" s="55"/>
      <c r="L41" s="53"/>
      <c r="M41" s="52"/>
      <c r="N41" s="51"/>
      <c r="O41" s="56"/>
      <c r="P41" s="51"/>
    </row>
    <row r="42" spans="2:16" ht="15">
      <c r="B42" s="59" t="s">
        <v>35</v>
      </c>
      <c r="C42" s="59"/>
      <c r="D42" s="52"/>
      <c r="E42" s="52"/>
      <c r="F42" s="53"/>
      <c r="G42" s="54"/>
      <c r="H42" s="54"/>
      <c r="I42" s="54"/>
      <c r="J42" s="54"/>
      <c r="K42" s="55"/>
      <c r="L42" s="53"/>
      <c r="M42" s="52"/>
      <c r="N42" s="51"/>
      <c r="O42" s="56"/>
      <c r="P42" s="51"/>
    </row>
    <row r="43" spans="2:16" ht="6" customHeight="1">
      <c r="B43" s="63"/>
      <c r="C43" s="64"/>
      <c r="D43" s="65"/>
      <c r="E43" s="65"/>
      <c r="F43" s="66"/>
      <c r="G43" s="67"/>
      <c r="H43" s="67"/>
      <c r="I43" s="67"/>
      <c r="J43" s="67"/>
      <c r="K43" s="68"/>
      <c r="L43" s="66"/>
      <c r="M43" s="69"/>
      <c r="N43" s="70"/>
      <c r="O43" s="71"/>
      <c r="P43" s="70"/>
    </row>
    <row r="44" spans="2:16" ht="15">
      <c r="B44" s="72" t="s">
        <v>36</v>
      </c>
      <c r="C44" s="73"/>
      <c r="D44" s="74"/>
      <c r="E44" s="74"/>
      <c r="F44" s="75"/>
      <c r="G44" s="76"/>
      <c r="H44" s="76"/>
      <c r="I44" s="76"/>
      <c r="J44" s="76"/>
      <c r="K44" s="77"/>
      <c r="L44" s="75"/>
      <c r="M44" s="78"/>
      <c r="N44" s="79"/>
      <c r="O44" s="80"/>
      <c r="P44" s="81"/>
    </row>
    <row r="45" spans="2:16" ht="15">
      <c r="B45" s="82" t="s">
        <v>37</v>
      </c>
      <c r="C45" s="83"/>
      <c r="D45" s="83"/>
      <c r="E45" s="83"/>
      <c r="F45" s="83"/>
      <c r="G45" s="83"/>
      <c r="H45" s="83"/>
      <c r="I45" s="83"/>
      <c r="J45" s="83"/>
      <c r="K45" s="84"/>
      <c r="L45" s="83"/>
      <c r="M45" s="83"/>
      <c r="N45" s="83"/>
      <c r="O45" s="85"/>
      <c r="P45" s="86"/>
    </row>
    <row r="46" spans="2:16" ht="6" customHeight="1">
      <c r="B46" s="56"/>
      <c r="C46" s="51"/>
      <c r="D46" s="51"/>
      <c r="E46" s="51"/>
      <c r="F46" s="51"/>
      <c r="G46" s="51"/>
      <c r="H46" s="51"/>
      <c r="I46" s="51"/>
      <c r="J46" s="51"/>
      <c r="K46" s="58"/>
      <c r="L46" s="51"/>
      <c r="M46" s="51"/>
      <c r="N46" s="51"/>
      <c r="O46" s="56"/>
      <c r="P46" s="51"/>
    </row>
    <row r="47" spans="2:16" ht="15">
      <c r="B47" s="36" t="s">
        <v>38</v>
      </c>
      <c r="C47" s="51"/>
      <c r="D47" s="51"/>
      <c r="E47" s="51"/>
      <c r="F47" s="51"/>
      <c r="G47" s="51"/>
      <c r="H47" s="51"/>
      <c r="I47" s="51"/>
      <c r="J47" s="36"/>
      <c r="K47" s="36"/>
      <c r="L47" s="51"/>
      <c r="M47" s="51"/>
      <c r="N47" s="51"/>
      <c r="O47" s="56"/>
      <c r="P47" s="51"/>
    </row>
    <row r="48" spans="2:16" ht="15">
      <c r="B48" s="36" t="s">
        <v>39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ht="15">
      <c r="K49"/>
    </row>
    <row r="50" ht="15">
      <c r="K50"/>
    </row>
    <row r="51" ht="15">
      <c r="K51"/>
    </row>
    <row r="52" ht="15">
      <c r="K52"/>
    </row>
    <row r="53" ht="15">
      <c r="K53"/>
    </row>
    <row r="54" ht="15">
      <c r="K54"/>
    </row>
  </sheetData>
  <sheetProtection/>
  <mergeCells count="4">
    <mergeCell ref="C1:N1"/>
    <mergeCell ref="B4:P4"/>
    <mergeCell ref="A7:P7"/>
    <mergeCell ref="B23:P2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2013-09-30T18:52:25Z</cp:lastPrinted>
  <dcterms:created xsi:type="dcterms:W3CDTF">2013-09-30T18:50:26Z</dcterms:created>
  <dcterms:modified xsi:type="dcterms:W3CDTF">2013-09-30T18:52:40Z</dcterms:modified>
  <cp:category/>
  <cp:version/>
  <cp:contentType/>
  <cp:contentStatus/>
</cp:coreProperties>
</file>