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<sst xmlns="http://schemas.openxmlformats.org/spreadsheetml/2006/main" count="39" uniqueCount="39">
  <si>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GEWEST BEIDE - VLAANDEREN</t>
  </si>
  <si>
    <t>sportjaar :</t>
  </si>
  <si>
    <t>2013-2014</t>
  </si>
  <si>
    <t>DISTRICT :  ZUIDWESTVLAANDEREN</t>
  </si>
  <si>
    <t>KAMPIOENSCHAP VAN BELGIE : 7° VRIJSPEL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</si>
  <si>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</si>
  <si>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</si>
  <si>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</si>
  <si>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</si>
  <si>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</si>
  <si>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</si>
  <si>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</si>
  <si>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</si>
  <si>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</si>
  <si>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</si>
  <si>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</si>
  <si>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NS</t>
  </si>
  <si>
    <t>DISTRICTFINALE 7° VRIJSPEL K.B.</t>
  </si>
  <si>
    <t>* DEELNEMERS</t>
  </si>
  <si>
    <t xml:space="preserve">Al deze wedstrijden worden gespeeld in </t>
  </si>
  <si>
    <t>KBC Gilde Hoger Op, Kortrijksestraat 19 te Heule</t>
  </si>
  <si>
    <t>Tel. : 0494/40.35.19.</t>
  </si>
  <si>
    <t>vrijdag 8 november 2013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</si>
  <si>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</si>
  <si>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</si>
  <si>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</si>
  <si>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</si>
  <si>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</si>
  <si>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1-2 en 3-4,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</si>
  <si>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</si>
  <si>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</si>
  <si>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</si>
  <si>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</si>
  <si>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14 &amp; 15 december 2013</t>
  </si>
  <si>
    <t>in het district Dender.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</si>
  <si>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</si>
  <si>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</si>
  <si>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30 september 2013</t>
  </si>
  <si>
    <t>uiterste speeldatum : zondag 10 november 2013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</si>
</sst>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0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13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" fontId="21" fillId="34" borderId="0" xfId="54" applyNumberFormat="1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4" applyNumberFormat="1" applyFont="1" applyFill="1" applyBorder="1" applyAlignment="1">
      <alignment horizontal="center"/>
      <protection/>
    </xf>
    <xf numFmtId="164" fontId="21" fillId="34" borderId="14" xfId="54" applyNumberFormat="1" applyFont="1" applyFill="1" applyBorder="1" applyAlignment="1">
      <alignment horizontal="center"/>
      <protection/>
    </xf>
    <xf numFmtId="0" fontId="24" fillId="33" borderId="13" xfId="54" applyFont="1" applyFill="1" applyBorder="1" applyAlignment="1">
      <alignment horizontal="left"/>
      <protection/>
    </xf>
    <xf numFmtId="0" fontId="24" fillId="34" borderId="13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1" fontId="20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4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2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18" xfId="54" applyFont="1" applyBorder="1" applyAlignment="1">
      <alignment horizontal="left"/>
      <protection/>
    </xf>
    <xf numFmtId="0" fontId="34" fillId="0" borderId="19" xfId="54" applyFont="1" applyBorder="1" applyAlignment="1">
      <alignment horizontal="left"/>
      <protection/>
    </xf>
    <xf numFmtId="0" fontId="35" fillId="0" borderId="19" xfId="54" applyFont="1" applyBorder="1">
      <alignment/>
      <protection/>
    </xf>
    <xf numFmtId="0" fontId="35" fillId="0" borderId="19" xfId="54" applyFont="1" applyBorder="1" applyAlignment="1">
      <alignment horizontal="left"/>
      <protection/>
    </xf>
    <xf numFmtId="0" fontId="35" fillId="0" borderId="19" xfId="54" applyFont="1" applyBorder="1" applyAlignment="1">
      <alignment horizontal="center"/>
      <protection/>
    </xf>
    <xf numFmtId="1" fontId="35" fillId="0" borderId="19" xfId="54" applyNumberFormat="1" applyFont="1" applyBorder="1" applyAlignment="1">
      <alignment horizontal="center"/>
      <protection/>
    </xf>
    <xf numFmtId="0" fontId="33" fillId="0" borderId="19" xfId="54" applyFont="1" applyBorder="1">
      <alignment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49" fillId="0" borderId="0" xfId="0" applyFont="1" applyFill="1" applyAlignment="1">
      <alignment/>
    </xf>
    <xf numFmtId="1" fontId="0" fillId="0" borderId="0" xfId="0" applyNumberForma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47</xdr:row>
      <xdr:rowOff>0</xdr:rowOff>
    </xdr:from>
    <xdr:to>
      <xdr:col>15</xdr:col>
      <xdr:colOff>95250</xdr:colOff>
      <xdr:row>49</xdr:row>
      <xdr:rowOff>171450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820150"/>
          <a:ext cx="5762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7e%20vrij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  <sheetName val="Blad1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/>
    <row r="7" spans="1:16" ht="18.75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ht="6.75" customHeight="1"/>
    <row r="9" spans="2:15" ht="11.25" customHeight="1">
      <c r="B9"/>
      <c r="C9" s="36" t="s">
        <v>7</v>
      </c>
      <c r="D9" s="36" t="s">
        <v>8</v>
      </c>
      <c r="E9" s="36"/>
      <c r="F9" s="36" t="s">
        <v>9</v>
      </c>
      <c r="G9" s="36"/>
      <c r="H9" s="36"/>
      <c r="I9" s="30"/>
      <c r="J9" s="36" t="s">
        <v>10</v>
      </c>
      <c r="K9" s="37" t="s">
        <v>11</v>
      </c>
      <c r="L9" s="36" t="s">
        <v>12</v>
      </c>
      <c r="M9" s="36" t="s">
        <v>13</v>
      </c>
      <c r="N9" s="36" t="s">
        <v>14</v>
      </c>
      <c r="O9" s="36" t="s">
        <v>15</v>
      </c>
    </row>
    <row r="10" spans="2:15" ht="15">
      <c r="B10">
        <v>1</v>
      </c>
      <c r="C10" s="38">
        <v>5183</v>
      </c>
      <c r="D10" s="39" t="str">
        <f>VLOOKUP(C10,'[1]LEDEN'!A:C,2,FALSE)</f>
        <v>BOEDTS Freddy</v>
      </c>
      <c r="F10" s="30" t="str">
        <f>VLOOKUP(C10,'[1]LEDEN'!A:C,3,FALSE)</f>
        <v>WOH</v>
      </c>
      <c r="H10" t="s">
        <v>16</v>
      </c>
      <c r="J10" s="30">
        <v>6</v>
      </c>
      <c r="K10" s="40">
        <v>147</v>
      </c>
      <c r="L10" s="30">
        <v>47</v>
      </c>
      <c r="M10" s="41">
        <f aca="true" t="shared" si="0" ref="M10:M18">IF(L10&lt;&gt;"",(K10/L10)-0.005,"")</f>
        <v>3.122659574468085</v>
      </c>
      <c r="N10" s="30">
        <v>22</v>
      </c>
      <c r="O10" s="30" t="str">
        <f>IF(M10&lt;1.6,"OG",IF(AND(M10&gt;=1.6,M10&lt;2.2),"MG",IF(AND(M10&gt;=2.2,M10&lt;2.8),"PR",IF(AND(M10&gt;=2.8,M10&lt;3.6),"DPR",IF(AND(M10&gt;=3.6,M10&lt;4.8),"DRPR","")))))</f>
        <v>DPR</v>
      </c>
    </row>
    <row r="11" spans="2:15" ht="15">
      <c r="B11">
        <f>B10+1</f>
        <v>2</v>
      </c>
      <c r="C11" s="91">
        <v>8513</v>
      </c>
      <c r="D11" s="92" t="str">
        <f>VLOOKUP(C11,'[1]LEDEN'!A:C,2,FALSE)</f>
        <v>DECOCK Johan</v>
      </c>
      <c r="E11" s="93"/>
      <c r="F11" s="94" t="str">
        <f>VLOOKUP(C11,'[1]LEDEN'!A:C,3,FALSE)</f>
        <v>K.GHOK</v>
      </c>
      <c r="G11" s="93"/>
      <c r="H11" s="93"/>
      <c r="I11" s="93"/>
      <c r="J11" s="94">
        <v>6</v>
      </c>
      <c r="K11" s="95">
        <v>139</v>
      </c>
      <c r="L11" s="94">
        <v>67</v>
      </c>
      <c r="M11" s="41">
        <f t="shared" si="0"/>
        <v>2.069626865671642</v>
      </c>
      <c r="N11" s="94">
        <v>18</v>
      </c>
      <c r="O11" s="94" t="str">
        <f aca="true" t="shared" si="1" ref="O11:O18">IF(M11&lt;1.6,"OG",IF(AND(M11&gt;=1.6,M11&lt;2.2),"MG",IF(AND(M11&gt;=2.2,M11&lt;2.8),"PR",IF(AND(M11&gt;=2.8,M11&lt;3.6),"DPR",IF(AND(M11&gt;=3.6,M11&lt;4.8),"DRPR","")))))</f>
        <v>MG</v>
      </c>
    </row>
    <row r="12" spans="2:15" ht="15">
      <c r="B12">
        <f aca="true" t="shared" si="2" ref="B12:B18">B11+1</f>
        <v>3</v>
      </c>
      <c r="C12" s="91">
        <v>8702</v>
      </c>
      <c r="D12" s="92" t="str">
        <f>VLOOKUP(C12,'[1]LEDEN'!A:C,2,FALSE)</f>
        <v>VAN DE VELDE August</v>
      </c>
      <c r="E12" s="93"/>
      <c r="F12" s="94" t="str">
        <f>VLOOKUP(C12,'[1]LEDEN'!A:C,3,FALSE)</f>
        <v>K.GHOK</v>
      </c>
      <c r="G12" s="93"/>
      <c r="H12" s="93"/>
      <c r="I12" s="93"/>
      <c r="J12" s="94">
        <v>6</v>
      </c>
      <c r="K12" s="95">
        <v>153</v>
      </c>
      <c r="L12" s="94">
        <v>78</v>
      </c>
      <c r="M12" s="41">
        <f t="shared" si="0"/>
        <v>1.9565384615384616</v>
      </c>
      <c r="N12" s="94">
        <v>13</v>
      </c>
      <c r="O12" s="94" t="str">
        <f t="shared" si="1"/>
        <v>MG</v>
      </c>
    </row>
    <row r="13" spans="2:15" ht="15">
      <c r="B13">
        <f t="shared" si="2"/>
        <v>4</v>
      </c>
      <c r="C13" s="38">
        <v>8704</v>
      </c>
      <c r="D13" s="39" t="str">
        <f>VLOOKUP(C13,'[1]LEDEN'!A:C,2,FALSE)</f>
        <v>CALLENS Filip</v>
      </c>
      <c r="F13" s="30" t="str">
        <f>VLOOKUP(C13,'[1]LEDEN'!A:C,3,FALSE)</f>
        <v>DLS</v>
      </c>
      <c r="J13" s="30">
        <v>6</v>
      </c>
      <c r="K13" s="40">
        <v>151</v>
      </c>
      <c r="L13" s="30">
        <v>85</v>
      </c>
      <c r="M13" s="41">
        <f t="shared" si="0"/>
        <v>1.7714705882352941</v>
      </c>
      <c r="N13" s="30">
        <v>13</v>
      </c>
      <c r="O13" s="30" t="str">
        <f t="shared" si="1"/>
        <v>MG</v>
      </c>
    </row>
    <row r="14" spans="2:15" ht="15">
      <c r="B14">
        <f t="shared" si="2"/>
        <v>5</v>
      </c>
      <c r="C14" s="38">
        <v>8369</v>
      </c>
      <c r="D14" s="39" t="str">
        <f>VLOOKUP(C14,'[1]LEDEN'!A:C,2,FALSE)</f>
        <v>DELECLUYSE Maikel</v>
      </c>
      <c r="F14" s="30" t="str">
        <f>VLOOKUP(C14,'[1]LEDEN'!A:C,3,FALSE)</f>
        <v>IBA</v>
      </c>
      <c r="J14" s="30">
        <v>4</v>
      </c>
      <c r="K14" s="40">
        <v>116</v>
      </c>
      <c r="L14" s="30">
        <v>70</v>
      </c>
      <c r="M14" s="41">
        <f t="shared" si="0"/>
        <v>1.6521428571428574</v>
      </c>
      <c r="N14" s="30">
        <v>9</v>
      </c>
      <c r="O14" s="30" t="str">
        <f t="shared" si="1"/>
        <v>MG</v>
      </c>
    </row>
    <row r="15" spans="2:15" ht="15">
      <c r="B15">
        <f t="shared" si="2"/>
        <v>6</v>
      </c>
      <c r="C15" s="38">
        <v>8873</v>
      </c>
      <c r="D15" s="39" t="str">
        <f>VLOOKUP(C15,'[1]LEDEN'!A:C,2,FALSE)</f>
        <v>DEVOS Claude</v>
      </c>
      <c r="F15" s="30" t="str">
        <f>VLOOKUP(C15,'[1]LEDEN'!A:C,3,FALSE)</f>
        <v>WOH</v>
      </c>
      <c r="J15" s="30">
        <v>2</v>
      </c>
      <c r="K15" s="40">
        <v>143</v>
      </c>
      <c r="L15" s="30">
        <v>67</v>
      </c>
      <c r="M15" s="41">
        <f t="shared" si="0"/>
        <v>2.1293283582089555</v>
      </c>
      <c r="N15" s="30">
        <v>14</v>
      </c>
      <c r="O15" s="30" t="str">
        <f t="shared" si="1"/>
        <v>MG</v>
      </c>
    </row>
    <row r="16" spans="2:15" ht="15">
      <c r="B16">
        <f t="shared" si="2"/>
        <v>7</v>
      </c>
      <c r="C16" s="38">
        <v>8687</v>
      </c>
      <c r="D16" s="39" t="str">
        <f>VLOOKUP(C16,'[1]LEDEN'!A:C,2,FALSE)</f>
        <v>DESWARTE Willy</v>
      </c>
      <c r="F16" s="30" t="str">
        <f>VLOOKUP(C16,'[1]LEDEN'!A:C,3,FALSE)</f>
        <v>WOH</v>
      </c>
      <c r="J16" s="30">
        <v>2</v>
      </c>
      <c r="K16" s="40">
        <v>115</v>
      </c>
      <c r="L16" s="30">
        <v>70</v>
      </c>
      <c r="M16" s="41">
        <f t="shared" si="0"/>
        <v>1.637857142857143</v>
      </c>
      <c r="N16" s="30">
        <v>17</v>
      </c>
      <c r="O16" s="30" t="str">
        <f t="shared" si="1"/>
        <v>MG</v>
      </c>
    </row>
    <row r="17" spans="2:15" ht="15">
      <c r="B17">
        <f t="shared" si="2"/>
        <v>8</v>
      </c>
      <c r="C17" s="38">
        <v>9275</v>
      </c>
      <c r="D17" s="39" t="str">
        <f>VLOOKUP(C17,'[1]LEDEN'!A:C,2,FALSE)</f>
        <v>DELECLUYSE Hugo</v>
      </c>
      <c r="F17" s="30" t="str">
        <f>VLOOKUP(C17,'[1]LEDEN'!A:C,3,FALSE)</f>
        <v>IBA</v>
      </c>
      <c r="J17" s="30">
        <v>0</v>
      </c>
      <c r="K17" s="40">
        <v>124</v>
      </c>
      <c r="L17" s="30">
        <v>74</v>
      </c>
      <c r="M17" s="41">
        <f t="shared" si="0"/>
        <v>1.6706756756756758</v>
      </c>
      <c r="N17" s="30">
        <v>10</v>
      </c>
      <c r="O17" s="30" t="str">
        <f t="shared" si="1"/>
        <v>MG</v>
      </c>
    </row>
    <row r="18" spans="2:15" ht="15">
      <c r="B18">
        <f t="shared" si="2"/>
        <v>9</v>
      </c>
      <c r="C18" s="38">
        <v>8874</v>
      </c>
      <c r="D18" s="39" t="str">
        <f>VLOOKUP(C18,'[1]LEDEN'!A:C,2,FALSE)</f>
        <v>DEBUSSCHERE Brecht</v>
      </c>
      <c r="F18" s="30" t="str">
        <f>VLOOKUP(C18,'[1]LEDEN'!A:C,3,FALSE)</f>
        <v>WOH</v>
      </c>
      <c r="J18" s="30">
        <v>4</v>
      </c>
      <c r="K18" s="40">
        <v>138</v>
      </c>
      <c r="L18" s="30">
        <v>88</v>
      </c>
      <c r="M18" s="41">
        <f t="shared" si="0"/>
        <v>1.5631818181818182</v>
      </c>
      <c r="N18" s="30">
        <v>8</v>
      </c>
      <c r="O18" s="30" t="str">
        <f t="shared" si="1"/>
        <v>OG</v>
      </c>
    </row>
    <row r="20" spans="2:16" ht="23.25">
      <c r="B20" s="42" t="s">
        <v>17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2:16" ht="15">
      <c r="B21" s="43" t="s">
        <v>18</v>
      </c>
      <c r="D21" s="44"/>
      <c r="O21"/>
      <c r="P21" s="30"/>
    </row>
    <row r="22" spans="2:16" ht="15">
      <c r="B22">
        <v>1</v>
      </c>
      <c r="C22" s="91">
        <v>8513</v>
      </c>
      <c r="D22" s="92" t="str">
        <f>VLOOKUP(C22,'[1]LEDEN'!A:C,2,FALSE)</f>
        <v>DECOCK Johan</v>
      </c>
      <c r="E22" s="93"/>
      <c r="F22" s="94" t="str">
        <f>VLOOKUP(C22,'[1]LEDEN'!A:C,3,FALSE)</f>
        <v>K.GHOK</v>
      </c>
      <c r="G22" s="93"/>
      <c r="H22" s="96" t="s">
        <v>19</v>
      </c>
      <c r="I22" s="93"/>
      <c r="J22" s="93"/>
      <c r="K22" s="97"/>
      <c r="L22" s="93"/>
      <c r="M22" s="93"/>
      <c r="N22" s="93"/>
      <c r="O22" s="93"/>
      <c r="P22" s="94"/>
    </row>
    <row r="23" spans="2:16" ht="15">
      <c r="B23">
        <v>2</v>
      </c>
      <c r="C23" s="94">
        <v>8702</v>
      </c>
      <c r="D23" s="92" t="str">
        <f>VLOOKUP(C23,'[1]LEDEN'!A:C,2,FALSE)</f>
        <v>VAN DE VELDE August</v>
      </c>
      <c r="E23" s="93"/>
      <c r="F23" s="94" t="str">
        <f>VLOOKUP(C23,'[1]LEDEN'!A:C,3,FALSE)</f>
        <v>K.GHOK</v>
      </c>
      <c r="G23" s="93"/>
      <c r="H23" s="96" t="s">
        <v>20</v>
      </c>
      <c r="I23" s="93"/>
      <c r="J23" s="93"/>
      <c r="K23" s="97"/>
      <c r="L23" s="93"/>
      <c r="M23" s="93"/>
      <c r="N23" s="93"/>
      <c r="O23" s="93"/>
      <c r="P23" s="94"/>
    </row>
    <row r="24" spans="2:16" ht="15">
      <c r="B24">
        <v>3</v>
      </c>
      <c r="C24" s="94">
        <v>8704</v>
      </c>
      <c r="D24" s="92" t="str">
        <f>VLOOKUP(C24,'[1]LEDEN'!A:C,2,FALSE)</f>
        <v>CALLENS Filip</v>
      </c>
      <c r="E24" s="93"/>
      <c r="F24" s="94" t="str">
        <f>VLOOKUP(C24,'[1]LEDEN'!A:C,3,FALSE)</f>
        <v>DLS</v>
      </c>
      <c r="G24" s="93"/>
      <c r="H24" s="96" t="s">
        <v>21</v>
      </c>
      <c r="I24" s="93"/>
      <c r="J24" s="93"/>
      <c r="K24" s="97"/>
      <c r="L24" s="93"/>
      <c r="M24" s="93"/>
      <c r="N24" s="93"/>
      <c r="O24" s="93"/>
      <c r="P24" s="94"/>
    </row>
    <row r="25" spans="2:16" ht="15">
      <c r="B25">
        <v>4</v>
      </c>
      <c r="C25" s="94">
        <v>8369</v>
      </c>
      <c r="D25" s="92" t="str">
        <f>VLOOKUP(C25,'[1]LEDEN'!A:C,2,FALSE)</f>
        <v>DELECLUYSE Maikel</v>
      </c>
      <c r="E25" s="93"/>
      <c r="F25" s="94" t="str">
        <f>VLOOKUP(C25,'[1]LEDEN'!A:C,3,FALSE)</f>
        <v>IBA</v>
      </c>
      <c r="G25" s="93"/>
      <c r="H25" s="96" t="s">
        <v>22</v>
      </c>
      <c r="I25" s="93"/>
      <c r="J25" s="93"/>
      <c r="K25" s="97"/>
      <c r="L25" s="93"/>
      <c r="M25" s="93"/>
      <c r="N25" s="93"/>
      <c r="O25" s="93"/>
      <c r="P25" s="94"/>
    </row>
    <row r="26" spans="2:16" ht="15">
      <c r="B26"/>
      <c r="C26" s="94"/>
      <c r="D26" s="93"/>
      <c r="E26" s="93"/>
      <c r="F26" s="93"/>
      <c r="G26" s="93"/>
      <c r="H26" s="93"/>
      <c r="I26" s="93"/>
      <c r="J26" s="93"/>
      <c r="K26" s="97"/>
      <c r="L26" s="93"/>
      <c r="M26" s="93"/>
      <c r="N26" s="93"/>
      <c r="O26" s="93"/>
      <c r="P26" s="94"/>
    </row>
    <row r="27" spans="2:16" ht="15">
      <c r="B27" s="45" t="s">
        <v>23</v>
      </c>
      <c r="C27" s="30"/>
      <c r="E27" s="46">
        <v>40</v>
      </c>
      <c r="O27"/>
      <c r="P27" s="30"/>
    </row>
    <row r="28" spans="2:16" ht="15">
      <c r="B28"/>
      <c r="C28" s="30"/>
      <c r="O28"/>
      <c r="P28" s="30"/>
    </row>
    <row r="29" spans="2:16" ht="15">
      <c r="B29" s="46" t="s">
        <v>24</v>
      </c>
      <c r="C29" s="30"/>
      <c r="E29" s="47" t="s">
        <v>25</v>
      </c>
      <c r="F29" s="48"/>
      <c r="G29" s="49"/>
      <c r="H29" s="49"/>
      <c r="I29" s="49"/>
      <c r="J29" s="49"/>
      <c r="K29" s="50"/>
      <c r="M29" s="51">
        <v>1.6</v>
      </c>
      <c r="O29"/>
      <c r="P29" s="30"/>
    </row>
    <row r="30" spans="5:13" ht="15">
      <c r="E30" s="52" t="s">
        <v>26</v>
      </c>
      <c r="M30" s="51">
        <v>1.6</v>
      </c>
    </row>
    <row r="32" spans="2:5" ht="15">
      <c r="B32" s="45" t="s">
        <v>27</v>
      </c>
      <c r="E32" t="s">
        <v>28</v>
      </c>
    </row>
    <row r="34" spans="2:16" ht="15">
      <c r="B34" s="53" t="s">
        <v>29</v>
      </c>
      <c r="C34" s="54"/>
      <c r="D34" s="55"/>
      <c r="E34" s="55"/>
      <c r="F34" s="56"/>
      <c r="G34" s="57"/>
      <c r="H34" s="57"/>
      <c r="I34" s="57"/>
      <c r="J34" s="57"/>
      <c r="K34" s="58"/>
      <c r="L34" s="57"/>
      <c r="M34" s="55"/>
      <c r="N34" s="54"/>
      <c r="O34" s="59"/>
      <c r="P34" s="54"/>
    </row>
    <row r="35" spans="2:16" ht="15">
      <c r="B35" s="57"/>
      <c r="C35" s="60"/>
      <c r="D35" s="55"/>
      <c r="E35" s="54"/>
      <c r="F35" s="54"/>
      <c r="G35" s="54"/>
      <c r="H35" s="54"/>
      <c r="I35" s="54"/>
      <c r="J35" s="54"/>
      <c r="K35" s="61"/>
      <c r="L35" s="54"/>
      <c r="M35" s="54"/>
      <c r="N35" s="54"/>
      <c r="O35" s="59"/>
      <c r="P35" s="54"/>
    </row>
    <row r="36" spans="2:16" ht="15">
      <c r="B36" s="62" t="s">
        <v>30</v>
      </c>
      <c r="C36" s="54"/>
      <c r="D36" s="54"/>
      <c r="E36" s="62"/>
      <c r="F36" s="62" t="s">
        <v>31</v>
      </c>
      <c r="G36" s="63"/>
      <c r="H36" s="62"/>
      <c r="I36" s="64"/>
      <c r="J36" s="64"/>
      <c r="K36" s="65"/>
      <c r="L36" s="62" t="s">
        <v>32</v>
      </c>
      <c r="M36" s="64"/>
      <c r="N36" s="62"/>
      <c r="O36" s="55"/>
      <c r="P36" s="54"/>
    </row>
    <row r="37" spans="2:16" ht="15">
      <c r="B37" s="57"/>
      <c r="C37" s="54"/>
      <c r="D37" s="54"/>
      <c r="E37" s="62"/>
      <c r="F37" s="63"/>
      <c r="G37" s="63"/>
      <c r="H37" s="62"/>
      <c r="I37" s="64"/>
      <c r="J37" s="64"/>
      <c r="K37" s="65"/>
      <c r="L37" s="62"/>
      <c r="M37" s="64"/>
      <c r="N37" s="62"/>
      <c r="O37" s="55"/>
      <c r="P37" s="54"/>
    </row>
    <row r="38" spans="2:16" ht="15">
      <c r="B38" s="62" t="s">
        <v>33</v>
      </c>
      <c r="C38" s="62"/>
      <c r="D38" s="55"/>
      <c r="E38" s="55"/>
      <c r="F38" s="56"/>
      <c r="G38" s="57"/>
      <c r="H38" s="57"/>
      <c r="I38" s="57"/>
      <c r="J38" s="57"/>
      <c r="K38" s="58"/>
      <c r="L38" s="56"/>
      <c r="M38" s="55"/>
      <c r="N38" s="54"/>
      <c r="O38" s="59"/>
      <c r="P38" s="54"/>
    </row>
    <row r="39" spans="2:16" ht="15">
      <c r="B39" s="62" t="s">
        <v>34</v>
      </c>
      <c r="C39" s="62"/>
      <c r="D39" s="55"/>
      <c r="E39" s="55"/>
      <c r="F39" s="56"/>
      <c r="G39" s="57"/>
      <c r="H39" s="57"/>
      <c r="I39" s="57"/>
      <c r="J39" s="57"/>
      <c r="K39" s="58"/>
      <c r="L39" s="56"/>
      <c r="M39" s="55"/>
      <c r="N39" s="54"/>
      <c r="O39" s="59"/>
      <c r="P39" s="54"/>
    </row>
    <row r="40" spans="2:16" ht="15">
      <c r="B40" s="66"/>
      <c r="C40" s="67"/>
      <c r="D40" s="68"/>
      <c r="E40" s="68"/>
      <c r="F40" s="69"/>
      <c r="G40" s="70"/>
      <c r="H40" s="70"/>
      <c r="I40" s="70"/>
      <c r="J40" s="70"/>
      <c r="K40" s="71"/>
      <c r="L40" s="69"/>
      <c r="M40" s="72"/>
      <c r="N40" s="73"/>
      <c r="O40" s="74"/>
      <c r="P40" s="73"/>
    </row>
    <row r="41" spans="2:16" ht="15">
      <c r="B41" s="75" t="s">
        <v>35</v>
      </c>
      <c r="C41" s="76"/>
      <c r="D41" s="77"/>
      <c r="E41" s="77"/>
      <c r="F41" s="78"/>
      <c r="G41" s="79"/>
      <c r="H41" s="79"/>
      <c r="I41" s="79"/>
      <c r="J41" s="79"/>
      <c r="K41" s="80"/>
      <c r="L41" s="78"/>
      <c r="M41" s="81"/>
      <c r="N41" s="82"/>
      <c r="O41" s="83"/>
      <c r="P41" s="84"/>
    </row>
    <row r="42" spans="2:16" ht="15">
      <c r="B42" s="85" t="s">
        <v>36</v>
      </c>
      <c r="C42" s="86"/>
      <c r="D42" s="86"/>
      <c r="E42" s="86"/>
      <c r="F42" s="86"/>
      <c r="G42" s="86"/>
      <c r="H42" s="86"/>
      <c r="I42" s="86"/>
      <c r="J42" s="86"/>
      <c r="K42" s="87"/>
      <c r="L42" s="86"/>
      <c r="M42" s="86"/>
      <c r="N42" s="86"/>
      <c r="O42" s="88"/>
      <c r="P42" s="89"/>
    </row>
    <row r="43" spans="2:16" ht="15">
      <c r="B43" s="59"/>
      <c r="C43" s="54"/>
      <c r="D43" s="54"/>
      <c r="E43" s="54"/>
      <c r="F43" s="54"/>
      <c r="G43" s="54"/>
      <c r="H43" s="54"/>
      <c r="I43" s="54"/>
      <c r="J43" s="54"/>
      <c r="K43" s="61"/>
      <c r="L43" s="54"/>
      <c r="M43" s="54"/>
      <c r="N43" s="54"/>
      <c r="O43" s="59"/>
      <c r="P43" s="54"/>
    </row>
    <row r="44" spans="2:16" ht="15">
      <c r="B44" s="39" t="s">
        <v>37</v>
      </c>
      <c r="C44" s="54"/>
      <c r="D44" s="54"/>
      <c r="E44" s="54"/>
      <c r="F44" s="54"/>
      <c r="G44" s="54"/>
      <c r="H44" s="54"/>
      <c r="I44" s="54"/>
      <c r="J44" s="39"/>
      <c r="K44" s="39"/>
      <c r="L44" s="54"/>
      <c r="M44" s="54"/>
      <c r="N44" s="54"/>
      <c r="O44" s="59"/>
      <c r="P44" s="54"/>
    </row>
    <row r="45" spans="2:16" ht="15">
      <c r="B45" s="39" t="s">
        <v>38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</row>
    <row r="46" ht="15">
      <c r="K46"/>
    </row>
    <row r="47" ht="15">
      <c r="K47"/>
    </row>
    <row r="48" ht="15">
      <c r="K48"/>
    </row>
    <row r="49" ht="15">
      <c r="K49"/>
    </row>
    <row r="50" ht="15">
      <c r="K50"/>
    </row>
    <row r="51" ht="15">
      <c r="K51"/>
    </row>
  </sheetData>
  <sheetProtection/>
  <mergeCells count="5">
    <mergeCell ref="C1:N1"/>
    <mergeCell ref="O2:P2"/>
    <mergeCell ref="B4:P4"/>
    <mergeCell ref="A7:P7"/>
    <mergeCell ref="B20:P2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2013-09-30T18:54:04Z</cp:lastPrinted>
  <dcterms:created xsi:type="dcterms:W3CDTF">2013-09-30T18:53:02Z</dcterms:created>
  <dcterms:modified xsi:type="dcterms:W3CDTF">2013-09-30T18:54:18Z</dcterms:modified>
  <cp:category/>
  <cp:version/>
  <cp:contentType/>
  <cp:contentStatus/>
</cp:coreProperties>
</file>