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<sst xmlns="http://schemas.openxmlformats.org/spreadsheetml/2006/main" count="45" uniqueCount="24">
  <si>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</si>
  <si>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</si>
  <si>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</si>
  <si>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</si>
  <si>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BANDSTOTEN</t>
  </si>
  <si>
    <t>MATCH</t>
  </si>
  <si>
    <t>datum:</t>
  </si>
  <si>
    <t>15 &amp; 16/11/2013</t>
  </si>
  <si>
    <t>Lokaal:</t>
  </si>
  <si>
    <t>KBC Exc. Wimbledon</t>
  </si>
  <si>
    <t xml:space="preserve">District : </t>
  </si>
  <si>
    <t>zuidwestvl.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</si>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</sst>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8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57</xdr:row>
      <xdr:rowOff>114300</xdr:rowOff>
    </xdr:from>
    <xdr:to>
      <xdr:col>12</xdr:col>
      <xdr:colOff>304800</xdr:colOff>
      <xdr:row>60</xdr:row>
      <xdr:rowOff>123825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610600"/>
          <a:ext cx="5448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BAND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EDE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LEDEN"/>
      <sheetName val="Blad11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D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F3" sqref="F3:I3"/>
    </sheetView>
  </sheetViews>
  <sheetFormatPr defaultColWidth="9.140625" defaultRowHeight="15"/>
  <cols>
    <col min="1" max="1" width="9.57421875" style="0" customWidth="1"/>
    <col min="2" max="2" width="3.140625" style="20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0" customWidth="1"/>
    <col min="7" max="7" width="8.140625" style="20" hidden="1" customWidth="1"/>
    <col min="8" max="8" width="7.140625" style="20" customWidth="1"/>
    <col min="9" max="9" width="7.28125" style="20" customWidth="1"/>
    <col min="10" max="10" width="8.140625" style="20" customWidth="1"/>
    <col min="11" max="11" width="5.421875" style="2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43" t="s">
        <v>9</v>
      </c>
      <c r="G3" s="43"/>
      <c r="H3" s="43"/>
      <c r="I3" s="43"/>
      <c r="J3" s="13" t="s">
        <v>10</v>
      </c>
      <c r="K3" s="14" t="s">
        <v>11</v>
      </c>
      <c r="L3" s="14"/>
      <c r="M3" s="15"/>
    </row>
    <row r="4" spans="1:13" ht="3.75" customHeight="1">
      <c r="A4" s="16"/>
      <c r="B4" s="17"/>
      <c r="C4" s="18"/>
      <c r="D4" s="18"/>
      <c r="E4" s="18"/>
      <c r="F4" s="17"/>
      <c r="G4" s="17"/>
      <c r="H4" s="17"/>
      <c r="I4" s="17"/>
      <c r="J4" s="17"/>
      <c r="K4" s="17"/>
      <c r="L4" s="18"/>
      <c r="M4" s="19"/>
    </row>
    <row r="5" ht="5.25" customHeight="1"/>
    <row r="6" spans="1:12" ht="15">
      <c r="A6" s="21" t="s">
        <v>12</v>
      </c>
      <c r="B6" s="22" t="str">
        <f>VLOOKUP(L6,'[1]LEDEN'!A:E,2,FALSE)</f>
        <v>RONDELE Freddy</v>
      </c>
      <c r="C6" s="21"/>
      <c r="D6" s="21"/>
      <c r="E6" s="21"/>
      <c r="F6" s="23" t="s">
        <v>13</v>
      </c>
      <c r="G6" s="24" t="str">
        <f>VLOOKUP(L6,'[1]LEDEN'!A:E,3,FALSE)</f>
        <v>DLS</v>
      </c>
      <c r="H6" s="25" t="str">
        <f>VLOOKUP(L6,'[1]LEDEN'!A:E,3,FALSE)</f>
        <v>DLS</v>
      </c>
      <c r="I6" s="23"/>
      <c r="J6" s="23"/>
      <c r="K6" s="23"/>
      <c r="L6" s="26">
        <v>7316</v>
      </c>
    </row>
    <row r="7" ht="6" customHeight="1"/>
    <row r="8" spans="6:12" ht="15">
      <c r="F8" s="27" t="s">
        <v>14</v>
      </c>
      <c r="G8" s="27" t="s">
        <v>15</v>
      </c>
      <c r="H8" s="27" t="s">
        <v>16</v>
      </c>
      <c r="I8" s="27" t="s">
        <v>17</v>
      </c>
      <c r="J8" s="28" t="s">
        <v>18</v>
      </c>
      <c r="K8" s="27" t="s">
        <v>19</v>
      </c>
      <c r="L8" s="27" t="s">
        <v>20</v>
      </c>
    </row>
    <row r="9" spans="2:13" ht="15" customHeight="1">
      <c r="B9" s="29">
        <v>1</v>
      </c>
      <c r="C9" s="30" t="str">
        <f>VLOOKUP(M9,'[1]LEDEN'!A:E,2,FALSE)</f>
        <v>JOYE Robert</v>
      </c>
      <c r="D9" s="31"/>
      <c r="E9" s="31"/>
      <c r="F9" s="29">
        <v>2</v>
      </c>
      <c r="G9" s="29"/>
      <c r="H9" s="29">
        <v>30</v>
      </c>
      <c r="I9" s="29">
        <v>22</v>
      </c>
      <c r="J9" s="32">
        <f aca="true" t="shared" si="0" ref="J9:J15">ROUNDDOWN(H9/I9,2)</f>
        <v>1.36</v>
      </c>
      <c r="K9" s="29">
        <v>7</v>
      </c>
      <c r="L9" s="33"/>
      <c r="M9">
        <v>7823</v>
      </c>
    </row>
    <row r="10" spans="2:13" ht="15" customHeight="1">
      <c r="B10" s="29">
        <v>2</v>
      </c>
      <c r="C10" s="30" t="str">
        <f>VLOOKUP(M10,'[1]LEDEN'!A:E,2,FALSE)</f>
        <v>VAN LANDEGHEM Jean-Marie</v>
      </c>
      <c r="D10" s="31"/>
      <c r="E10" s="31"/>
      <c r="F10" s="29">
        <v>2</v>
      </c>
      <c r="G10" s="29"/>
      <c r="H10" s="29">
        <v>30</v>
      </c>
      <c r="I10" s="29">
        <v>32</v>
      </c>
      <c r="J10" s="32">
        <f t="shared" si="0"/>
        <v>0.93</v>
      </c>
      <c r="K10" s="29">
        <v>3</v>
      </c>
      <c r="L10" s="34">
        <v>1</v>
      </c>
      <c r="M10">
        <v>7827</v>
      </c>
    </row>
    <row r="11" spans="2:13" ht="15" customHeight="1">
      <c r="B11" s="29">
        <v>3</v>
      </c>
      <c r="C11" s="30" t="str">
        <f>VLOOKUP(M11,'[1]LEDEN'!A:E,2,FALSE)</f>
        <v>VAN LANDEGHEM Jean-Marie</v>
      </c>
      <c r="D11" s="31"/>
      <c r="E11" s="31"/>
      <c r="F11" s="29">
        <v>2</v>
      </c>
      <c r="G11" s="29"/>
      <c r="H11" s="29">
        <v>30</v>
      </c>
      <c r="I11" s="29">
        <v>28</v>
      </c>
      <c r="J11" s="32">
        <f t="shared" si="0"/>
        <v>1.07</v>
      </c>
      <c r="K11" s="29">
        <v>6</v>
      </c>
      <c r="L11" s="34"/>
      <c r="M11">
        <v>7827</v>
      </c>
    </row>
    <row r="12" spans="2:13" ht="15" customHeight="1">
      <c r="B12" s="29">
        <v>4</v>
      </c>
      <c r="C12" s="30" t="str">
        <f>VLOOKUP(M12,'[1]LEDEN'!A:E,2,FALSE)</f>
        <v>JOYE Robert</v>
      </c>
      <c r="D12" s="31"/>
      <c r="E12" s="31"/>
      <c r="F12" s="29">
        <v>2</v>
      </c>
      <c r="G12" s="29"/>
      <c r="H12" s="29">
        <v>30</v>
      </c>
      <c r="I12" s="29">
        <v>22</v>
      </c>
      <c r="J12" s="32">
        <f t="shared" si="0"/>
        <v>1.36</v>
      </c>
      <c r="K12" s="29">
        <v>6</v>
      </c>
      <c r="L12" s="34"/>
      <c r="M12">
        <v>7823</v>
      </c>
    </row>
    <row r="13" spans="2:12" ht="15" customHeight="1" hidden="1">
      <c r="B13" s="29">
        <v>4</v>
      </c>
      <c r="C13" s="30" t="e">
        <f>VLOOKUP(M13,'[1]LEDEN'!A:E,2,FALSE)</f>
        <v>#N/A</v>
      </c>
      <c r="D13" s="31"/>
      <c r="E13" s="31"/>
      <c r="F13" s="29"/>
      <c r="G13" s="29"/>
      <c r="H13" s="29"/>
      <c r="I13" s="29"/>
      <c r="J13" s="32" t="e">
        <f t="shared" si="0"/>
        <v>#DIV/0!</v>
      </c>
      <c r="K13" s="29"/>
      <c r="L13" s="34"/>
    </row>
    <row r="14" spans="2:12" ht="15" customHeight="1" hidden="1">
      <c r="B14" s="29">
        <v>5</v>
      </c>
      <c r="C14" s="30" t="e">
        <f>VLOOKUP(M14,'[1]LEDEN'!A:E,2,FALSE)</f>
        <v>#N/A</v>
      </c>
      <c r="D14" s="31"/>
      <c r="E14" s="31"/>
      <c r="F14" s="29"/>
      <c r="G14" s="29"/>
      <c r="H14" s="29"/>
      <c r="I14" s="29"/>
      <c r="J14" s="32" t="e">
        <f t="shared" si="0"/>
        <v>#DIV/0!</v>
      </c>
      <c r="K14" s="29"/>
      <c r="L14" s="34"/>
    </row>
    <row r="15" spans="1:13" ht="15" customHeight="1">
      <c r="A15" s="35"/>
      <c r="B15" s="36"/>
      <c r="C15" s="35"/>
      <c r="D15" s="35"/>
      <c r="E15" s="35" t="s">
        <v>21</v>
      </c>
      <c r="F15" s="37">
        <f>SUM(F9:F14)</f>
        <v>8</v>
      </c>
      <c r="G15" s="37">
        <f>SUM(G9:G14)</f>
        <v>0</v>
      </c>
      <c r="H15" s="37">
        <f>SUM(H9:H14)</f>
        <v>120</v>
      </c>
      <c r="I15" s="37">
        <f>SUM(I9:I14)</f>
        <v>104</v>
      </c>
      <c r="J15" s="38">
        <f t="shared" si="0"/>
        <v>1.15</v>
      </c>
      <c r="K15" s="37">
        <f>MAX(K9:K14)</f>
        <v>7</v>
      </c>
      <c r="L15" s="39" t="s">
        <v>22</v>
      </c>
      <c r="M15" s="40"/>
    </row>
    <row r="16" spans="1:12" ht="8.25" customHeight="1" thickBot="1">
      <c r="A16" s="41"/>
      <c r="B16" s="42"/>
      <c r="C16" s="41"/>
      <c r="D16" s="41"/>
      <c r="E16" s="41"/>
      <c r="F16" s="42"/>
      <c r="G16" s="42"/>
      <c r="H16" s="42"/>
      <c r="I16" s="42"/>
      <c r="J16" s="42"/>
      <c r="K16" s="42"/>
      <c r="L16" s="41"/>
    </row>
    <row r="17" ht="7.5" customHeight="1"/>
    <row r="18" spans="1:12" ht="15">
      <c r="A18" s="21" t="s">
        <v>12</v>
      </c>
      <c r="B18" s="22" t="str">
        <f>VLOOKUP(L18,'[1]LEDEN'!A:E,2,FALSE)</f>
        <v>JOYE Robert</v>
      </c>
      <c r="C18" s="21"/>
      <c r="D18" s="21"/>
      <c r="E18" s="21"/>
      <c r="F18" s="23" t="s">
        <v>13</v>
      </c>
      <c r="G18" s="24" t="str">
        <f>VLOOKUP(L18,'[1]LEDEN'!A:E,3,FALSE)</f>
        <v>K.GHOK</v>
      </c>
      <c r="H18" s="24" t="str">
        <f>VLOOKUP(L18,'[1]LEDEN'!A:E,3,FALSE)</f>
        <v>K.GHOK</v>
      </c>
      <c r="I18" s="23"/>
      <c r="J18" s="23"/>
      <c r="K18" s="23"/>
      <c r="L18" s="26">
        <v>7823</v>
      </c>
    </row>
    <row r="19" ht="6" customHeight="1"/>
    <row r="20" spans="6:12" ht="15">
      <c r="F20" s="27" t="s">
        <v>14</v>
      </c>
      <c r="G20" s="27" t="s">
        <v>15</v>
      </c>
      <c r="H20" s="27" t="s">
        <v>16</v>
      </c>
      <c r="I20" s="27" t="s">
        <v>17</v>
      </c>
      <c r="J20" s="28" t="s">
        <v>18</v>
      </c>
      <c r="K20" s="27" t="s">
        <v>19</v>
      </c>
      <c r="L20" s="27" t="s">
        <v>20</v>
      </c>
    </row>
    <row r="21" spans="2:13" ht="15">
      <c r="B21" s="29">
        <v>1</v>
      </c>
      <c r="C21" s="30" t="str">
        <f>VLOOKUP(M21,'[1]LEDEN'!A:E,2,FALSE)</f>
        <v>RONDELE Freddy</v>
      </c>
      <c r="D21" s="31"/>
      <c r="E21" s="31"/>
      <c r="F21" s="29">
        <v>0</v>
      </c>
      <c r="G21" s="29"/>
      <c r="H21" s="29">
        <v>28</v>
      </c>
      <c r="I21" s="29">
        <v>22</v>
      </c>
      <c r="J21" s="32">
        <f aca="true" t="shared" si="1" ref="J21:J27">ROUNDDOWN(H21/I21,2)</f>
        <v>1.27</v>
      </c>
      <c r="K21" s="29">
        <v>10</v>
      </c>
      <c r="L21" s="33"/>
      <c r="M21">
        <v>7316</v>
      </c>
    </row>
    <row r="22" spans="2:13" ht="15">
      <c r="B22" s="29">
        <v>2</v>
      </c>
      <c r="C22" s="30" t="str">
        <f>VLOOKUP(M22,'[1]LEDEN'!A:E,2,FALSE)</f>
        <v>VAN LANDEGHEM Jean-Marie</v>
      </c>
      <c r="D22" s="31"/>
      <c r="E22" s="31"/>
      <c r="F22" s="29">
        <v>2</v>
      </c>
      <c r="G22" s="29"/>
      <c r="H22" s="29">
        <v>30</v>
      </c>
      <c r="I22" s="29">
        <v>21</v>
      </c>
      <c r="J22" s="32">
        <f t="shared" si="1"/>
        <v>1.42</v>
      </c>
      <c r="K22" s="29">
        <v>5</v>
      </c>
      <c r="L22" s="34">
        <v>2</v>
      </c>
      <c r="M22">
        <v>7827</v>
      </c>
    </row>
    <row r="23" spans="2:13" ht="15">
      <c r="B23" s="29">
        <v>3</v>
      </c>
      <c r="C23" s="30" t="str">
        <f>VLOOKUP(M23,'[1]LEDEN'!A:E,2,FALSE)</f>
        <v>VAN LANDEGHEM Jean-Marie</v>
      </c>
      <c r="D23" s="31"/>
      <c r="E23" s="31"/>
      <c r="F23" s="29">
        <v>2</v>
      </c>
      <c r="G23" s="29"/>
      <c r="H23" s="29">
        <v>30</v>
      </c>
      <c r="I23" s="29">
        <v>21</v>
      </c>
      <c r="J23" s="32">
        <f t="shared" si="1"/>
        <v>1.42</v>
      </c>
      <c r="K23" s="29">
        <v>8</v>
      </c>
      <c r="L23" s="34"/>
      <c r="M23">
        <v>7827</v>
      </c>
    </row>
    <row r="24" spans="2:13" ht="15">
      <c r="B24" s="29">
        <v>4</v>
      </c>
      <c r="C24" s="30" t="str">
        <f>VLOOKUP(M24,'[1]LEDEN'!A:E,2,FALSE)</f>
        <v>RONDELE Freddy</v>
      </c>
      <c r="D24" s="31"/>
      <c r="E24" s="31"/>
      <c r="F24" s="29">
        <v>0</v>
      </c>
      <c r="G24" s="29"/>
      <c r="H24" s="29">
        <v>24</v>
      </c>
      <c r="I24" s="29">
        <v>22</v>
      </c>
      <c r="J24" s="32">
        <f t="shared" si="1"/>
        <v>1.09</v>
      </c>
      <c r="K24" s="29">
        <v>4</v>
      </c>
      <c r="L24" s="34"/>
      <c r="M24">
        <v>7316</v>
      </c>
    </row>
    <row r="25" spans="2:12" ht="15" hidden="1">
      <c r="B25" s="29"/>
      <c r="C25" s="30" t="e">
        <f>VLOOKUP(M25,'[1]LEDEN'!A:E,2,FALSE)</f>
        <v>#N/A</v>
      </c>
      <c r="D25" s="31"/>
      <c r="E25" s="31"/>
      <c r="F25" s="29"/>
      <c r="G25" s="29"/>
      <c r="H25" s="29"/>
      <c r="I25" s="29"/>
      <c r="J25" s="32" t="e">
        <f t="shared" si="1"/>
        <v>#DIV/0!</v>
      </c>
      <c r="K25" s="29"/>
      <c r="L25" s="34"/>
    </row>
    <row r="26" spans="2:12" ht="15" hidden="1">
      <c r="B26" s="29"/>
      <c r="C26" s="30" t="e">
        <f>VLOOKUP(M26,'[1]LEDEN'!A:E,2,FALSE)</f>
        <v>#N/A</v>
      </c>
      <c r="D26" s="31"/>
      <c r="E26" s="31"/>
      <c r="F26" s="29"/>
      <c r="G26" s="29"/>
      <c r="H26" s="29"/>
      <c r="I26" s="29"/>
      <c r="J26" s="32" t="e">
        <f t="shared" si="1"/>
        <v>#DIV/0!</v>
      </c>
      <c r="K26" s="29"/>
      <c r="L26" s="34"/>
    </row>
    <row r="27" spans="1:12" ht="15">
      <c r="A27" s="35"/>
      <c r="B27" s="36"/>
      <c r="C27" s="35"/>
      <c r="D27" s="35"/>
      <c r="E27" s="35" t="s">
        <v>21</v>
      </c>
      <c r="F27" s="37">
        <f>SUM(F21:F26)</f>
        <v>4</v>
      </c>
      <c r="G27" s="37">
        <f>SUM(G21:G26)</f>
        <v>0</v>
      </c>
      <c r="H27" s="37">
        <f>SUM(H21:H26)</f>
        <v>112</v>
      </c>
      <c r="I27" s="37">
        <f>SUM(I21:I26)</f>
        <v>86</v>
      </c>
      <c r="J27" s="38">
        <f t="shared" si="1"/>
        <v>1.3</v>
      </c>
      <c r="K27" s="37">
        <f>MAX(K21:K26)</f>
        <v>10</v>
      </c>
      <c r="L27" s="39" t="s">
        <v>22</v>
      </c>
    </row>
    <row r="28" spans="1:12" ht="7.5" customHeight="1" thickBot="1">
      <c r="A28" s="41"/>
      <c r="B28" s="42"/>
      <c r="C28" s="41"/>
      <c r="D28" s="41"/>
      <c r="E28" s="41"/>
      <c r="F28" s="42"/>
      <c r="G28" s="42"/>
      <c r="H28" s="42"/>
      <c r="I28" s="42"/>
      <c r="J28" s="42"/>
      <c r="K28" s="42"/>
      <c r="L28" s="41"/>
    </row>
    <row r="29" ht="3.75" customHeight="1"/>
    <row r="30" spans="1:12" ht="15">
      <c r="A30" s="21" t="s">
        <v>12</v>
      </c>
      <c r="B30" s="22" t="str">
        <f>VLOOKUP(L30,'[1]LEDEN'!A:E,2,FALSE)</f>
        <v>VAN LANDEGHEM Jean-Marie</v>
      </c>
      <c r="C30" s="21"/>
      <c r="D30" s="21"/>
      <c r="E30" s="21"/>
      <c r="F30" s="23" t="s">
        <v>13</v>
      </c>
      <c r="G30" s="24" t="str">
        <f>VLOOKUP(L30,'[1]LEDEN'!A:E,3,FALSE)</f>
        <v>K.EWM</v>
      </c>
      <c r="H30" s="24" t="str">
        <f>VLOOKUP(L30,'[1]LEDEN'!A:E,3,FALSE)</f>
        <v>K.EWM</v>
      </c>
      <c r="I30" s="23"/>
      <c r="J30" s="23"/>
      <c r="K30" s="23"/>
      <c r="L30" s="26">
        <v>7827</v>
      </c>
    </row>
    <row r="31" ht="7.5" customHeight="1"/>
    <row r="32" spans="6:12" ht="15">
      <c r="F32" s="27" t="s">
        <v>14</v>
      </c>
      <c r="G32" s="27" t="s">
        <v>15</v>
      </c>
      <c r="H32" s="27" t="s">
        <v>16</v>
      </c>
      <c r="I32" s="27" t="s">
        <v>17</v>
      </c>
      <c r="J32" s="28" t="s">
        <v>18</v>
      </c>
      <c r="K32" s="27" t="s">
        <v>19</v>
      </c>
      <c r="L32" s="27" t="s">
        <v>20</v>
      </c>
    </row>
    <row r="33" spans="2:13" ht="15">
      <c r="B33" s="29">
        <v>1</v>
      </c>
      <c r="C33" s="30" t="str">
        <f>VLOOKUP(M33,'[1]LEDEN'!A:E,2,FALSE)</f>
        <v>JOYE Robert</v>
      </c>
      <c r="D33" s="31"/>
      <c r="E33" s="31"/>
      <c r="F33" s="29">
        <v>0</v>
      </c>
      <c r="G33" s="29"/>
      <c r="H33" s="29">
        <v>8</v>
      </c>
      <c r="I33" s="29">
        <v>21</v>
      </c>
      <c r="J33" s="32">
        <f aca="true" t="shared" si="2" ref="J33:J39">ROUNDDOWN(H33/I33,2)</f>
        <v>0.38</v>
      </c>
      <c r="K33" s="29">
        <v>3</v>
      </c>
      <c r="L33" s="33"/>
      <c r="M33">
        <v>7823</v>
      </c>
    </row>
    <row r="34" spans="2:13" ht="15">
      <c r="B34" s="29">
        <v>2</v>
      </c>
      <c r="C34" s="30" t="str">
        <f>VLOOKUP(M34,'[1]LEDEN'!A:E,2,FALSE)</f>
        <v>RONDELE Freddy</v>
      </c>
      <c r="D34" s="31"/>
      <c r="E34" s="31"/>
      <c r="F34" s="29">
        <v>0</v>
      </c>
      <c r="G34" s="29"/>
      <c r="H34" s="29">
        <v>16</v>
      </c>
      <c r="I34" s="29">
        <v>32</v>
      </c>
      <c r="J34" s="32">
        <f t="shared" si="2"/>
        <v>0.5</v>
      </c>
      <c r="K34" s="29">
        <v>3</v>
      </c>
      <c r="L34" s="34">
        <v>3</v>
      </c>
      <c r="M34">
        <v>7316</v>
      </c>
    </row>
    <row r="35" spans="2:13" ht="15">
      <c r="B35" s="29">
        <v>3</v>
      </c>
      <c r="C35" s="30" t="str">
        <f>VLOOKUP(M35,'[1]LEDEN'!A:E,2,FALSE)</f>
        <v>JOYE Robert</v>
      </c>
      <c r="D35" s="31"/>
      <c r="E35" s="31"/>
      <c r="F35" s="29">
        <v>0</v>
      </c>
      <c r="G35" s="29"/>
      <c r="H35" s="29">
        <v>12</v>
      </c>
      <c r="I35" s="29">
        <v>21</v>
      </c>
      <c r="J35" s="32">
        <f t="shared" si="2"/>
        <v>0.57</v>
      </c>
      <c r="K35" s="29">
        <v>2</v>
      </c>
      <c r="L35" s="34"/>
      <c r="M35">
        <v>7823</v>
      </c>
    </row>
    <row r="36" spans="2:13" ht="15">
      <c r="B36" s="29">
        <v>4</v>
      </c>
      <c r="C36" s="30" t="str">
        <f>VLOOKUP(M36,'[1]LEDEN'!A:E,2,FALSE)</f>
        <v>RONDELE Freddy</v>
      </c>
      <c r="D36" s="31"/>
      <c r="E36" s="31"/>
      <c r="F36" s="29">
        <v>0</v>
      </c>
      <c r="G36" s="29"/>
      <c r="H36" s="29">
        <v>16</v>
      </c>
      <c r="I36" s="29">
        <v>28</v>
      </c>
      <c r="J36" s="32">
        <f t="shared" si="2"/>
        <v>0.57</v>
      </c>
      <c r="K36" s="29">
        <v>4</v>
      </c>
      <c r="L36" s="34"/>
      <c r="M36">
        <v>7316</v>
      </c>
    </row>
    <row r="37" spans="2:12" ht="15" hidden="1">
      <c r="B37" s="29">
        <v>4</v>
      </c>
      <c r="C37" s="30" t="e">
        <f>VERT.ZOEKEM(M37,'[2]LEDEM'!A:E,2,OMWAAR)</f>
        <v>#NAME?</v>
      </c>
      <c r="D37" s="31"/>
      <c r="E37" s="31"/>
      <c r="F37" s="29"/>
      <c r="G37" s="29"/>
      <c r="H37" s="29"/>
      <c r="I37" s="29"/>
      <c r="J37" s="32" t="e">
        <f t="shared" si="2"/>
        <v>#DIV/0!</v>
      </c>
      <c r="K37" s="29"/>
      <c r="L37" s="34"/>
    </row>
    <row r="38" spans="2:12" ht="15" hidden="1">
      <c r="B38" s="29">
        <v>5</v>
      </c>
      <c r="C38" s="30" t="e">
        <f>VERT.ZOEKEM(M38,'[2]LEDEM'!A:E,2,OMWAAR)</f>
        <v>#NAME?</v>
      </c>
      <c r="D38" s="31"/>
      <c r="E38" s="31"/>
      <c r="F38" s="29"/>
      <c r="G38" s="29"/>
      <c r="H38" s="29"/>
      <c r="I38" s="29"/>
      <c r="J38" s="32" t="e">
        <f t="shared" si="2"/>
        <v>#DIV/0!</v>
      </c>
      <c r="K38" s="29"/>
      <c r="L38" s="34"/>
    </row>
    <row r="39" spans="1:12" ht="15">
      <c r="A39" s="35"/>
      <c r="B39" s="36"/>
      <c r="C39" s="35"/>
      <c r="D39" s="35"/>
      <c r="E39" s="35" t="s">
        <v>21</v>
      </c>
      <c r="F39" s="37">
        <f>SUM(F33:F38)</f>
        <v>0</v>
      </c>
      <c r="G39" s="37">
        <f>SUM(G33:G38)</f>
        <v>0</v>
      </c>
      <c r="H39" s="37">
        <f>SUM(H33:H38)</f>
        <v>52</v>
      </c>
      <c r="I39" s="37">
        <f>SUM(I33:I38)</f>
        <v>102</v>
      </c>
      <c r="J39" s="38">
        <f t="shared" si="2"/>
        <v>0.5</v>
      </c>
      <c r="K39" s="37">
        <f>MAX(K33:K38)</f>
        <v>4</v>
      </c>
      <c r="L39" s="39" t="s">
        <v>23</v>
      </c>
    </row>
    <row r="40" spans="1:12" ht="6.75" customHeight="1" thickBot="1">
      <c r="A40" s="41"/>
      <c r="B40" s="42"/>
      <c r="C40" s="41"/>
      <c r="D40" s="41"/>
      <c r="E40" s="41"/>
      <c r="F40" s="42"/>
      <c r="G40" s="42"/>
      <c r="H40" s="42"/>
      <c r="I40" s="42"/>
      <c r="J40" s="42"/>
      <c r="K40" s="42"/>
      <c r="L40" s="41"/>
    </row>
    <row r="41" ht="6" customHeight="1"/>
    <row r="59" ht="15"/>
    <row r="60" ht="15"/>
  </sheetData>
  <sheetProtection/>
  <mergeCells count="6">
    <mergeCell ref="C3:D3"/>
    <mergeCell ref="F3:I3"/>
    <mergeCell ref="K3:M3"/>
    <mergeCell ref="L10:L14"/>
    <mergeCell ref="L22:L26"/>
    <mergeCell ref="L34:L3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2013-11-17T16:19:06Z</cp:lastPrinted>
  <dcterms:created xsi:type="dcterms:W3CDTF">2013-11-17T16:18:52Z</dcterms:created>
  <dcterms:modified xsi:type="dcterms:W3CDTF">2013-11-17T16:20:40Z</dcterms:modified>
  <cp:category/>
  <cp:version/>
  <cp:contentType/>
  <cp:contentStatus/>
</cp:coreProperties>
</file>