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<sst xmlns="http://schemas.openxmlformats.org/spreadsheetml/2006/main" count="42" uniqueCount="24">
  <si>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</si>
  <si>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</si>
  <si>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</si>
  <si>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</si>
  <si>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DRIEBANDEN</t>
  </si>
  <si>
    <t>MATCH</t>
  </si>
  <si>
    <t>datum:</t>
  </si>
  <si>
    <t>31/01 &amp; 01/02/2014</t>
  </si>
  <si>
    <t>Lokaal:</t>
  </si>
  <si>
    <t>CBC DLS Roeselare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</si>
  <si>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</si>
  <si>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</si>
  <si>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</si>
  <si>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</si>
  <si>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</si>
  <si>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</si>
  <si>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</si>
  <si>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</si>
  <si>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</si>
  <si>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</si>
  <si>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</si>
  <si>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PROM</t>
  </si>
  <si>
    <t>M.G.</t>
  </si>
  <si>
    <t>O.G.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</si>
</sst>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52</xdr:row>
      <xdr:rowOff>0</xdr:rowOff>
    </xdr:from>
    <xdr:to>
      <xdr:col>12</xdr:col>
      <xdr:colOff>228600</xdr:colOff>
      <xdr:row>55</xdr:row>
      <xdr:rowOff>38100</xdr:rowOff>
    </xdr:to>
    <xdr:pic>
      <xdr:nvPicPr>
        <xdr:cNvPr id="1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115300"/>
          <a:ext cx="5972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DRIEBANDEN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3.851562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 t="s">
        <v>10</v>
      </c>
      <c r="K3" s="15" t="s">
        <v>11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12</v>
      </c>
      <c r="B6" s="23" t="str">
        <f>VLOOKUP(L6,'[1]LEDEN'!A:E,2,FALSE)</f>
        <v>DEVRIENDT Bart</v>
      </c>
      <c r="C6" s="22"/>
      <c r="D6" s="22"/>
      <c r="E6" s="22"/>
      <c r="F6" s="22" t="s">
        <v>13</v>
      </c>
      <c r="G6" s="24" t="str">
        <f>VLOOKUP(L6,'[1]LEDEN'!A:E,3,FALSE)</f>
        <v>DLS</v>
      </c>
      <c r="H6" s="24"/>
      <c r="I6" s="22"/>
      <c r="J6" s="22"/>
      <c r="K6" s="22"/>
      <c r="L6" s="25">
        <v>8047</v>
      </c>
    </row>
    <row r="7" ht="6" customHeight="1"/>
    <row r="8" spans="6:12" ht="15">
      <c r="F8" s="26" t="s">
        <v>14</v>
      </c>
      <c r="G8" s="27" t="s">
        <v>15</v>
      </c>
      <c r="H8" s="27">
        <v>2.3</v>
      </c>
      <c r="I8" s="28" t="s">
        <v>16</v>
      </c>
      <c r="J8" s="29" t="s">
        <v>17</v>
      </c>
      <c r="K8" s="27" t="s">
        <v>18</v>
      </c>
      <c r="L8" s="27" t="s">
        <v>19</v>
      </c>
    </row>
    <row r="9" spans="2:14" ht="15" customHeight="1">
      <c r="B9" s="30">
        <v>1</v>
      </c>
      <c r="C9" s="31" t="str">
        <f>VLOOKUP(N9,'[1]LEDEN'!A:E,2,FALSE)</f>
        <v>DE SMET Jean-Pierre</v>
      </c>
      <c r="D9" s="32"/>
      <c r="E9" s="32"/>
      <c r="F9" s="30">
        <v>2</v>
      </c>
      <c r="G9" s="30"/>
      <c r="H9" s="30">
        <v>15</v>
      </c>
      <c r="I9" s="30">
        <v>39</v>
      </c>
      <c r="J9" s="33">
        <f aca="true" t="shared" si="0" ref="J9:J14">ROUNDDOWN(H9/I9,3)</f>
        <v>0.384</v>
      </c>
      <c r="K9" s="30">
        <v>2</v>
      </c>
      <c r="L9" s="34"/>
      <c r="N9">
        <v>4117</v>
      </c>
    </row>
    <row r="10" spans="2:14" ht="15" customHeight="1">
      <c r="B10" s="30">
        <v>2</v>
      </c>
      <c r="C10" s="31" t="str">
        <f>VLOOKUP(N10,'[1]LEDEN'!A:E,2,FALSE)</f>
        <v>DEVOS Claude</v>
      </c>
      <c r="D10" s="32"/>
      <c r="E10" s="32"/>
      <c r="F10" s="30">
        <v>2</v>
      </c>
      <c r="G10" s="30"/>
      <c r="H10" s="30">
        <v>15</v>
      </c>
      <c r="I10" s="30">
        <v>37</v>
      </c>
      <c r="J10" s="33">
        <f t="shared" si="0"/>
        <v>0.405</v>
      </c>
      <c r="K10" s="30">
        <v>3</v>
      </c>
      <c r="L10" s="35">
        <v>1</v>
      </c>
      <c r="N10">
        <v>8873</v>
      </c>
    </row>
    <row r="11" spans="2:14" ht="15" customHeight="1">
      <c r="B11" s="30">
        <v>3</v>
      </c>
      <c r="C11" s="31" t="str">
        <f>VLOOKUP(N11,'[1]LEDEN'!A:E,2,FALSE)</f>
        <v>DE SMET Jean-Pierre</v>
      </c>
      <c r="D11" s="32"/>
      <c r="E11" s="32"/>
      <c r="F11" s="30">
        <v>2</v>
      </c>
      <c r="G11" s="30"/>
      <c r="H11" s="30">
        <v>15</v>
      </c>
      <c r="I11" s="30">
        <v>34</v>
      </c>
      <c r="J11" s="33">
        <f t="shared" si="0"/>
        <v>0.441</v>
      </c>
      <c r="K11" s="30">
        <v>3</v>
      </c>
      <c r="L11" s="35"/>
      <c r="N11">
        <v>4117</v>
      </c>
    </row>
    <row r="12" spans="2:14" ht="15" customHeight="1">
      <c r="B12" s="30">
        <v>4</v>
      </c>
      <c r="C12" s="31" t="str">
        <f>VLOOKUP(N12,'[1]LEDEN'!A:E,2,FALSE)</f>
        <v>DEVOS Claude</v>
      </c>
      <c r="D12" s="32"/>
      <c r="E12" s="32"/>
      <c r="F12" s="30">
        <v>2</v>
      </c>
      <c r="G12" s="30"/>
      <c r="H12" s="30">
        <v>15</v>
      </c>
      <c r="I12" s="30">
        <v>47</v>
      </c>
      <c r="J12" s="33">
        <f t="shared" si="0"/>
        <v>0.319</v>
      </c>
      <c r="K12" s="30">
        <v>4</v>
      </c>
      <c r="L12" s="35"/>
      <c r="N12">
        <v>8873</v>
      </c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20</v>
      </c>
      <c r="F14" s="38">
        <f>SUM(F9:F13)</f>
        <v>8</v>
      </c>
      <c r="G14" s="38">
        <f>SUM(G9:G13)</f>
        <v>0</v>
      </c>
      <c r="H14" s="38">
        <f>SUM(H9:H13)</f>
        <v>60</v>
      </c>
      <c r="I14" s="38">
        <f>SUM(I9:I13)</f>
        <v>157</v>
      </c>
      <c r="J14" s="39">
        <f t="shared" si="0"/>
        <v>0.382</v>
      </c>
      <c r="K14" s="38">
        <f>MAX(K9:K13)</f>
        <v>4</v>
      </c>
      <c r="L14" s="40" t="s">
        <v>21</v>
      </c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5">
      <c r="A17" s="22" t="s">
        <v>12</v>
      </c>
      <c r="B17" s="23" t="str">
        <f>VLOOKUP(L17,'[1]LEDEN'!A:E,2,FALSE)</f>
        <v>DEVOS Claude</v>
      </c>
      <c r="C17" s="22"/>
      <c r="D17" s="22"/>
      <c r="E17" s="22"/>
      <c r="F17" s="22" t="s">
        <v>13</v>
      </c>
      <c r="G17" s="24" t="str">
        <f>VLOOKUP(L17,'[1]LEDEN'!A:E,3,FALSE)</f>
        <v>WOH</v>
      </c>
      <c r="H17" s="24"/>
      <c r="I17" s="22"/>
      <c r="J17" s="22"/>
      <c r="K17" s="22"/>
      <c r="L17" s="25">
        <v>8873</v>
      </c>
    </row>
    <row r="18" ht="6" customHeight="1"/>
    <row r="19" spans="6:14" ht="15">
      <c r="F19" s="26" t="s">
        <v>14</v>
      </c>
      <c r="G19" s="27" t="s">
        <v>15</v>
      </c>
      <c r="H19" s="27">
        <v>2.3</v>
      </c>
      <c r="I19" s="28" t="s">
        <v>16</v>
      </c>
      <c r="J19" s="29" t="s">
        <v>17</v>
      </c>
      <c r="K19" s="27" t="s">
        <v>18</v>
      </c>
      <c r="L19" s="27" t="s">
        <v>19</v>
      </c>
      <c r="N19">
        <v>4117</v>
      </c>
    </row>
    <row r="20" spans="2:14" ht="15">
      <c r="B20" s="30">
        <v>1</v>
      </c>
      <c r="C20" s="31" t="str">
        <f>VLOOKUP(N20,'[1]LEDEN'!A:E,2,FALSE)</f>
        <v>DEVRIENDT Bart</v>
      </c>
      <c r="D20" s="32"/>
      <c r="E20" s="32"/>
      <c r="F20" s="30">
        <v>2</v>
      </c>
      <c r="G20" s="30"/>
      <c r="H20" s="30">
        <v>15</v>
      </c>
      <c r="I20" s="30">
        <v>47</v>
      </c>
      <c r="J20" s="33">
        <f aca="true" t="shared" si="1" ref="J20:J25">ROUNDDOWN(H20/I20,3)</f>
        <v>0.319</v>
      </c>
      <c r="K20" s="30">
        <v>2</v>
      </c>
      <c r="L20" s="34"/>
      <c r="N20">
        <v>8047</v>
      </c>
    </row>
    <row r="21" spans="2:14" ht="15">
      <c r="B21" s="30">
        <v>2</v>
      </c>
      <c r="C21" s="31" t="str">
        <f>VLOOKUP(N21,'[1]LEDEN'!A:E,2,FALSE)</f>
        <v>DE SMET Jean-Pierre</v>
      </c>
      <c r="D21" s="32"/>
      <c r="E21" s="32"/>
      <c r="F21" s="30">
        <v>0</v>
      </c>
      <c r="G21" s="30"/>
      <c r="H21" s="30">
        <v>10</v>
      </c>
      <c r="I21" s="30">
        <v>37</v>
      </c>
      <c r="J21" s="33">
        <f t="shared" si="1"/>
        <v>0.27</v>
      </c>
      <c r="K21" s="30">
        <v>2</v>
      </c>
      <c r="L21" s="35">
        <v>2</v>
      </c>
      <c r="N21">
        <v>4117</v>
      </c>
    </row>
    <row r="22" spans="2:14" ht="15">
      <c r="B22" s="30">
        <v>3</v>
      </c>
      <c r="C22" s="31" t="str">
        <f>VLOOKUP(N22,'[1]LEDEN'!A:E,2,FALSE)</f>
        <v>DEVRIENDT Bart</v>
      </c>
      <c r="D22" s="32"/>
      <c r="E22" s="32"/>
      <c r="F22" s="30">
        <v>2</v>
      </c>
      <c r="G22" s="30"/>
      <c r="H22" s="30">
        <v>15</v>
      </c>
      <c r="I22" s="30">
        <v>53</v>
      </c>
      <c r="J22" s="33">
        <f t="shared" si="1"/>
        <v>0.283</v>
      </c>
      <c r="K22" s="30">
        <v>2</v>
      </c>
      <c r="L22" s="35"/>
      <c r="N22">
        <v>8047</v>
      </c>
    </row>
    <row r="23" spans="2:12" ht="15">
      <c r="B23" s="30">
        <v>4</v>
      </c>
      <c r="C23" s="31" t="e">
        <f>VLOOKUP(N23,'[1]LEDEN'!A:E,2,FALSE)</f>
        <v>#N/A</v>
      </c>
      <c r="D23" s="32"/>
      <c r="E23" s="32"/>
      <c r="F23" s="30">
        <v>0</v>
      </c>
      <c r="G23" s="30"/>
      <c r="H23" s="30">
        <v>14</v>
      </c>
      <c r="I23" s="30">
        <v>47</v>
      </c>
      <c r="J23" s="33">
        <f t="shared" si="1"/>
        <v>0.297</v>
      </c>
      <c r="K23" s="30">
        <v>2</v>
      </c>
      <c r="L23" s="35"/>
    </row>
    <row r="24" spans="2:12" ht="15" hidden="1">
      <c r="B24" s="30"/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5">
      <c r="A25" s="36"/>
      <c r="B25" s="37"/>
      <c r="C25" s="36"/>
      <c r="D25" s="36"/>
      <c r="E25" s="36" t="s">
        <v>20</v>
      </c>
      <c r="F25" s="38">
        <f>SUM(F20:F24)</f>
        <v>4</v>
      </c>
      <c r="G25" s="38">
        <f>SUM(G20:G24)</f>
        <v>0</v>
      </c>
      <c r="H25" s="38">
        <f>SUM(H20:H24)</f>
        <v>54</v>
      </c>
      <c r="I25" s="38">
        <f>SUM(I20:I24)</f>
        <v>184</v>
      </c>
      <c r="J25" s="39">
        <f t="shared" si="1"/>
        <v>0.293</v>
      </c>
      <c r="K25" s="38">
        <f>MAX(K20:K24)</f>
        <v>2</v>
      </c>
      <c r="L25" s="40" t="s">
        <v>22</v>
      </c>
    </row>
    <row r="26" spans="1:12" ht="7.5" customHeight="1" thickBot="1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spans="6:11" ht="3.75" customHeight="1">
      <c r="F27" s="21"/>
      <c r="G27" s="21"/>
      <c r="H27" s="21"/>
      <c r="I27" s="21"/>
      <c r="J27" s="21"/>
      <c r="K27" s="21"/>
    </row>
    <row r="28" spans="1:12" ht="15">
      <c r="A28" s="22" t="s">
        <v>12</v>
      </c>
      <c r="B28" s="23" t="str">
        <f>VLOOKUP(L28,'[1]LEDEN'!A:E,2,FALSE)</f>
        <v>DE SMET Jean-Pierre</v>
      </c>
      <c r="C28" s="22"/>
      <c r="D28" s="22"/>
      <c r="E28" s="22"/>
      <c r="F28" s="44" t="s">
        <v>13</v>
      </c>
      <c r="G28" s="45" t="str">
        <f>VLOOKUP(L28,'[1]LEDEN'!A:E,3,FALSE)</f>
        <v>RT</v>
      </c>
      <c r="H28" s="45"/>
      <c r="I28" s="44"/>
      <c r="J28" s="44"/>
      <c r="K28" s="44"/>
      <c r="L28" s="25">
        <v>4117</v>
      </c>
    </row>
    <row r="29" spans="6:11" ht="7.5" customHeight="1">
      <c r="F29" s="21"/>
      <c r="G29" s="21"/>
      <c r="H29" s="21"/>
      <c r="I29" s="21"/>
      <c r="J29" s="21"/>
      <c r="K29" s="21"/>
    </row>
    <row r="30" spans="6:12" ht="15">
      <c r="F30" s="27" t="s">
        <v>14</v>
      </c>
      <c r="G30" s="27" t="s">
        <v>15</v>
      </c>
      <c r="H30" s="27">
        <v>2.3</v>
      </c>
      <c r="I30" s="27" t="s">
        <v>16</v>
      </c>
      <c r="J30" s="29" t="s">
        <v>17</v>
      </c>
      <c r="K30" s="27" t="s">
        <v>18</v>
      </c>
      <c r="L30" s="27" t="s">
        <v>19</v>
      </c>
    </row>
    <row r="31" spans="2:14" ht="15">
      <c r="B31" s="30">
        <v>1</v>
      </c>
      <c r="C31" s="31" t="str">
        <f>VLOOKUP(N31,'[1]LEDEN'!A:E,2,FALSE)</f>
        <v>DEVOS Claude</v>
      </c>
      <c r="D31" s="32"/>
      <c r="E31" s="32"/>
      <c r="F31" s="30">
        <v>0</v>
      </c>
      <c r="G31" s="30"/>
      <c r="H31" s="30">
        <v>9</v>
      </c>
      <c r="I31" s="30">
        <v>47</v>
      </c>
      <c r="J31" s="33">
        <f aca="true" t="shared" si="2" ref="J31:J36">ROUNDDOWN(H31/I31,3)</f>
        <v>0.191</v>
      </c>
      <c r="K31" s="30">
        <v>2</v>
      </c>
      <c r="L31" s="34"/>
      <c r="N31">
        <v>8873</v>
      </c>
    </row>
    <row r="32" spans="2:14" ht="15">
      <c r="B32" s="30">
        <v>2</v>
      </c>
      <c r="C32" s="31" t="str">
        <f>VLOOKUP(N32,'[1]LEDEN'!A:E,2,FALSE)</f>
        <v>DEVRIENDT Bart</v>
      </c>
      <c r="D32" s="32"/>
      <c r="E32" s="32"/>
      <c r="F32" s="30">
        <v>0</v>
      </c>
      <c r="G32" s="30"/>
      <c r="H32" s="30">
        <v>6</v>
      </c>
      <c r="I32" s="30">
        <v>39</v>
      </c>
      <c r="J32" s="33">
        <f t="shared" si="2"/>
        <v>0.153</v>
      </c>
      <c r="K32" s="30">
        <v>3</v>
      </c>
      <c r="L32" s="35">
        <v>3</v>
      </c>
      <c r="N32">
        <v>8047</v>
      </c>
    </row>
    <row r="33" spans="2:14" ht="15">
      <c r="B33" s="30">
        <v>3</v>
      </c>
      <c r="C33" s="31" t="str">
        <f>VLOOKUP(N33,'[1]LEDEN'!A:E,2,FALSE)</f>
        <v>DEVOS Claude</v>
      </c>
      <c r="D33" s="32"/>
      <c r="E33" s="32"/>
      <c r="F33" s="30">
        <v>0</v>
      </c>
      <c r="G33" s="30"/>
      <c r="H33" s="30">
        <v>7</v>
      </c>
      <c r="I33" s="30">
        <v>53</v>
      </c>
      <c r="J33" s="33">
        <f t="shared" si="2"/>
        <v>0.132</v>
      </c>
      <c r="K33" s="30">
        <v>2</v>
      </c>
      <c r="L33" s="35"/>
      <c r="N33">
        <v>8873</v>
      </c>
    </row>
    <row r="34" spans="2:14" ht="15">
      <c r="B34" s="30">
        <v>4</v>
      </c>
      <c r="C34" s="31" t="str">
        <f>VLOOKUP(N34,'[1]LEDEN'!A:E,2,FALSE)</f>
        <v>DEVRIENDT Bart</v>
      </c>
      <c r="D34" s="32"/>
      <c r="E34" s="32"/>
      <c r="F34" s="30">
        <v>0</v>
      </c>
      <c r="G34" s="30"/>
      <c r="H34" s="30">
        <v>5</v>
      </c>
      <c r="I34" s="30">
        <v>34</v>
      </c>
      <c r="J34" s="33">
        <f t="shared" si="2"/>
        <v>0.147</v>
      </c>
      <c r="K34" s="30">
        <v>1</v>
      </c>
      <c r="L34" s="35"/>
      <c r="N34">
        <v>8047</v>
      </c>
    </row>
    <row r="35" spans="2:12" ht="15" hidden="1">
      <c r="B35" s="30">
        <v>5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5">
      <c r="A36" s="36"/>
      <c r="B36" s="37"/>
      <c r="C36" s="36"/>
      <c r="D36" s="36"/>
      <c r="E36" s="36" t="s">
        <v>20</v>
      </c>
      <c r="F36" s="38">
        <f>SUM(F31:F35)</f>
        <v>0</v>
      </c>
      <c r="G36" s="38">
        <f>SUM(G31:G35)</f>
        <v>0</v>
      </c>
      <c r="H36" s="38">
        <f>SUM(H31:H35)</f>
        <v>27</v>
      </c>
      <c r="I36" s="38">
        <f>SUM(I31:I35)</f>
        <v>173</v>
      </c>
      <c r="J36" s="39">
        <f t="shared" si="2"/>
        <v>0.156</v>
      </c>
      <c r="K36" s="38">
        <f>MAX(K31:K35)</f>
        <v>3</v>
      </c>
      <c r="L36" s="40" t="s">
        <v>23</v>
      </c>
    </row>
    <row r="37" spans="1:12" ht="6.75" customHeight="1" thickBot="1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spans="6:11" ht="6" customHeight="1">
      <c r="F38" s="21"/>
      <c r="G38" s="21"/>
      <c r="H38" s="21"/>
      <c r="I38" s="21"/>
      <c r="J38" s="21"/>
      <c r="K38" s="21"/>
    </row>
    <row r="54" ht="15"/>
    <row r="55" ht="15"/>
  </sheetData>
  <sheetProtection/>
  <mergeCells count="6"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2014-02-02T18:56:22Z</cp:lastPrinted>
  <dcterms:created xsi:type="dcterms:W3CDTF">2014-02-02T18:55:27Z</dcterms:created>
  <dcterms:modified xsi:type="dcterms:W3CDTF">2014-02-02T18:56:40Z</dcterms:modified>
  <cp:category/>
  <cp:version/>
  <cp:contentType/>
  <cp:contentStatus/>
</cp:coreProperties>
</file>