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<sst xmlns="http://schemas.openxmlformats.org/spreadsheetml/2006/main" count="72" uniqueCount="25">
  <si>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</si>
  <si>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</si>
  <si>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</si>
  <si>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</si>
  <si>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Districtfinale1° KLASSE DRIEBANDEN</t>
  </si>
  <si>
    <t xml:space="preserve">        KLEIN</t>
  </si>
  <si>
    <t>datum:</t>
  </si>
  <si>
    <t>4 &amp; 6/02/2015</t>
  </si>
  <si>
    <t>Lokaal:</t>
  </si>
  <si>
    <t>KKBC &amp; BC RT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</si>
  <si>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</si>
  <si>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</si>
  <si>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</si>
  <si>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</si>
  <si>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</si>
  <si>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</si>
  <si>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</si>
  <si>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</si>
  <si>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</si>
  <si>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</si>
  <si>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</si>
  <si>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</si>
  <si>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</si>
  <si>
    <t xml:space="preserve">   </t>
  </si>
  <si>
    <t>O.G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</si>
</sst>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164" fontId="26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57</xdr:row>
      <xdr:rowOff>0</xdr:rowOff>
    </xdr:from>
    <xdr:to>
      <xdr:col>11</xdr:col>
      <xdr:colOff>361950</xdr:colOff>
      <xdr:row>61</xdr:row>
      <xdr:rowOff>152400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496300"/>
          <a:ext cx="5600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75</xdr:row>
      <xdr:rowOff>0</xdr:rowOff>
    </xdr:from>
    <xdr:to>
      <xdr:col>11</xdr:col>
      <xdr:colOff>333375</xdr:colOff>
      <xdr:row>79</xdr:row>
      <xdr:rowOff>152400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687175"/>
          <a:ext cx="5600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4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421875" style="0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5.25" customHeight="1"/>
    <row r="6" spans="1:12" ht="15">
      <c r="A6" s="26" t="s">
        <v>12</v>
      </c>
      <c r="B6" s="27" t="str">
        <f>VLOOKUP(L6,'[1]LEDEN'!A:E,2,FALSE)</f>
        <v>BEKAERT Bernhard</v>
      </c>
      <c r="C6" s="26"/>
      <c r="D6" s="26"/>
      <c r="E6" s="26"/>
      <c r="F6" s="26" t="s">
        <v>13</v>
      </c>
      <c r="G6" s="28" t="str">
        <f>VLOOKUP(L6,'[1]LEDEN'!A:E,3,FALSE)</f>
        <v>KK</v>
      </c>
      <c r="H6" s="28"/>
      <c r="I6" s="26"/>
      <c r="J6" s="29"/>
      <c r="K6" s="26"/>
      <c r="L6" s="30">
        <v>9078</v>
      </c>
    </row>
    <row r="7" ht="6" customHeight="1"/>
    <row r="8" spans="6:12" ht="15">
      <c r="F8" s="31" t="s">
        <v>14</v>
      </c>
      <c r="G8" s="32" t="s">
        <v>15</v>
      </c>
      <c r="H8" s="32">
        <v>2.3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2:14" ht="15" customHeight="1">
      <c r="B9" s="35">
        <v>1</v>
      </c>
      <c r="C9" s="36" t="str">
        <f>VLOOKUP(N9,'[1]LEDEN'!A:E,2,FALSE)</f>
        <v>VANDEMAELE  Paul-André</v>
      </c>
      <c r="D9" s="37"/>
      <c r="E9" s="37"/>
      <c r="F9" s="35">
        <v>2</v>
      </c>
      <c r="G9" s="35"/>
      <c r="H9" s="35">
        <v>42</v>
      </c>
      <c r="I9" s="35">
        <v>51</v>
      </c>
      <c r="J9" s="38">
        <f>ROUNDDOWN(H9/I9,3)</f>
        <v>0.823</v>
      </c>
      <c r="K9" s="35">
        <v>5</v>
      </c>
      <c r="L9" s="39"/>
      <c r="N9">
        <v>8694</v>
      </c>
    </row>
    <row r="10" spans="2:14" ht="15" customHeight="1">
      <c r="B10" s="35">
        <v>2</v>
      </c>
      <c r="C10" s="36" t="str">
        <f>VLOOKUP(N10,'[1]LEDEN'!A:E,2,FALSE)</f>
        <v>DENEUT Johan</v>
      </c>
      <c r="D10" s="37"/>
      <c r="E10" s="37"/>
      <c r="F10" s="35">
        <v>2</v>
      </c>
      <c r="G10" s="35"/>
      <c r="H10" s="35">
        <v>42</v>
      </c>
      <c r="I10" s="35">
        <v>41</v>
      </c>
      <c r="J10" s="38">
        <f>ROUNDDOWN(H10/I10,3)</f>
        <v>1.024</v>
      </c>
      <c r="K10" s="35">
        <v>5</v>
      </c>
      <c r="L10" s="40">
        <v>1</v>
      </c>
      <c r="N10">
        <v>9143</v>
      </c>
    </row>
    <row r="11" spans="2:14" ht="15" customHeight="1">
      <c r="B11" s="35">
        <v>3</v>
      </c>
      <c r="C11" s="36" t="str">
        <f>VLOOKUP(N11,'[1]LEDEN'!A:E,2,FALSE)</f>
        <v>LEYN Philippe</v>
      </c>
      <c r="D11" s="37"/>
      <c r="E11" s="37"/>
      <c r="F11" s="35">
        <v>2</v>
      </c>
      <c r="G11" s="35"/>
      <c r="H11" s="35">
        <v>42</v>
      </c>
      <c r="I11" s="35">
        <v>48</v>
      </c>
      <c r="J11" s="38">
        <f>ROUNDDOWN(H11/I11,3)</f>
        <v>0.875</v>
      </c>
      <c r="K11" s="35">
        <v>4</v>
      </c>
      <c r="L11" s="40"/>
      <c r="N11">
        <v>4778</v>
      </c>
    </row>
    <row r="12" spans="2:14" ht="15" customHeight="1">
      <c r="B12" s="35">
        <v>4</v>
      </c>
      <c r="C12" s="36" t="str">
        <f>VLOOKUP(N12,'[1]LEDEN'!A:E,2,FALSE)</f>
        <v>GUENEZ Christophe</v>
      </c>
      <c r="D12" s="37"/>
      <c r="E12" s="37"/>
      <c r="F12" s="35">
        <v>2</v>
      </c>
      <c r="G12" s="35"/>
      <c r="H12" s="35">
        <v>42</v>
      </c>
      <c r="I12" s="35">
        <v>47</v>
      </c>
      <c r="J12" s="38">
        <f>ROUNDDOWN(H12/I12,3)</f>
        <v>0.893</v>
      </c>
      <c r="K12" s="35">
        <v>4</v>
      </c>
      <c r="L12" s="40"/>
      <c r="N12">
        <v>9272</v>
      </c>
    </row>
    <row r="13" spans="2:12" ht="15" customHeight="1" hidden="1">
      <c r="B13" s="35">
        <v>5</v>
      </c>
      <c r="C13" s="36" t="e">
        <f>VLOOKUP(N13,'[1]LEDEN'!A:E,2,FALSE)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3" ht="15" customHeight="1">
      <c r="A14" s="41"/>
      <c r="B14" s="42"/>
      <c r="C14" s="41"/>
      <c r="D14" s="41"/>
      <c r="E14" s="41" t="s">
        <v>20</v>
      </c>
      <c r="F14" s="43">
        <f>SUM(F9:F13)</f>
        <v>8</v>
      </c>
      <c r="G14" s="43">
        <f>SUM(G9:G13)</f>
        <v>0</v>
      </c>
      <c r="H14" s="43">
        <f>SUM(H9:H13)</f>
        <v>168</v>
      </c>
      <c r="I14" s="43">
        <f>SUM(I9:I13)</f>
        <v>187</v>
      </c>
      <c r="J14" s="44">
        <f>ROUNDDOWN(H14/I14,3)</f>
        <v>0.898</v>
      </c>
      <c r="K14" s="43">
        <f>MAX(K9:K13)</f>
        <v>5</v>
      </c>
      <c r="L14" s="45" t="s">
        <v>21</v>
      </c>
      <c r="M14" s="46"/>
    </row>
    <row r="15" spans="1:12" ht="8.25" customHeight="1" thickBot="1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ht="7.5" customHeight="1"/>
    <row r="17" spans="1:12" ht="15">
      <c r="A17" s="26" t="s">
        <v>12</v>
      </c>
      <c r="B17" s="27" t="str">
        <f>VLOOKUP(L17,'[1]LEDEN'!A:E,2,FALSE)</f>
        <v>DENOULET Johan</v>
      </c>
      <c r="C17" s="26"/>
      <c r="D17" s="26"/>
      <c r="E17" s="26"/>
      <c r="F17" s="26" t="s">
        <v>13</v>
      </c>
      <c r="G17" s="28" t="str">
        <f>VLOOKUP(L17,'[1]LEDEN'!A:E,3,FALSE)</f>
        <v>KK</v>
      </c>
      <c r="H17" s="28"/>
      <c r="I17" s="26"/>
      <c r="J17" s="29"/>
      <c r="K17" s="26"/>
      <c r="L17" s="30">
        <v>6730</v>
      </c>
    </row>
    <row r="18" ht="6" customHeight="1"/>
    <row r="19" spans="6:12" ht="15">
      <c r="F19" s="31" t="s">
        <v>14</v>
      </c>
      <c r="G19" s="32" t="s">
        <v>15</v>
      </c>
      <c r="H19" s="32">
        <v>2.3</v>
      </c>
      <c r="I19" s="33" t="s">
        <v>16</v>
      </c>
      <c r="J19" s="34" t="s">
        <v>17</v>
      </c>
      <c r="K19" s="32" t="s">
        <v>18</v>
      </c>
      <c r="L19" s="32">
        <v>7465</v>
      </c>
    </row>
    <row r="20" spans="2:14" ht="15">
      <c r="B20" s="35">
        <v>1</v>
      </c>
      <c r="C20" s="36" t="str">
        <f>VLOOKUP(N20,'[1]LEDEN'!A:E,2,FALSE)</f>
        <v>LEYN Philippe</v>
      </c>
      <c r="D20" s="37"/>
      <c r="E20" s="37"/>
      <c r="F20" s="35">
        <v>0</v>
      </c>
      <c r="G20" s="35"/>
      <c r="H20" s="35">
        <v>36</v>
      </c>
      <c r="I20" s="35">
        <v>47</v>
      </c>
      <c r="J20" s="38">
        <f>ROUNDDOWN(H20/I20,3)</f>
        <v>0.765</v>
      </c>
      <c r="K20" s="35">
        <v>4</v>
      </c>
      <c r="L20" s="39"/>
      <c r="N20">
        <v>4778</v>
      </c>
    </row>
    <row r="21" spans="2:14" ht="12.75" customHeight="1">
      <c r="B21" s="35">
        <v>2</v>
      </c>
      <c r="C21" s="36" t="str">
        <f>VLOOKUP(N21,'[1]LEDEN'!A:E,2,FALSE)</f>
        <v>VANDEMAELE  Paul-André</v>
      </c>
      <c r="D21" s="37"/>
      <c r="E21" s="37"/>
      <c r="F21" s="35">
        <v>2</v>
      </c>
      <c r="G21" s="35"/>
      <c r="H21" s="35">
        <v>42</v>
      </c>
      <c r="I21" s="35">
        <v>48</v>
      </c>
      <c r="J21" s="38">
        <f>ROUNDDOWN(H21/I21,3)</f>
        <v>0.875</v>
      </c>
      <c r="K21" s="35">
        <v>5</v>
      </c>
      <c r="L21" s="40">
        <v>2</v>
      </c>
      <c r="N21">
        <v>8694</v>
      </c>
    </row>
    <row r="22" spans="2:14" ht="12.75" customHeight="1">
      <c r="B22" s="35">
        <v>3</v>
      </c>
      <c r="C22" s="36" t="str">
        <f>VLOOKUP(N22,'[1]LEDEN'!A:E,2,FALSE)</f>
        <v>GUENEZ Christophe</v>
      </c>
      <c r="D22" s="37"/>
      <c r="E22" s="37"/>
      <c r="F22" s="35">
        <v>0</v>
      </c>
      <c r="G22" s="35"/>
      <c r="H22" s="35">
        <v>34</v>
      </c>
      <c r="I22" s="35">
        <v>51</v>
      </c>
      <c r="J22" s="38">
        <f>ROUNDDOWN(H22/I22,3)</f>
        <v>0.666</v>
      </c>
      <c r="K22" s="35">
        <v>4</v>
      </c>
      <c r="L22" s="40"/>
      <c r="N22">
        <v>9272</v>
      </c>
    </row>
    <row r="23" spans="2:14" ht="12.75" customHeight="1">
      <c r="B23" s="35">
        <v>4</v>
      </c>
      <c r="C23" s="36" t="str">
        <f>VLOOKUP(N23,'[1]LEDEN'!A:E,2,FALSE)</f>
        <v>DENEUT Johan</v>
      </c>
      <c r="D23" s="37"/>
      <c r="E23" s="37"/>
      <c r="F23" s="35">
        <v>2</v>
      </c>
      <c r="G23" s="35"/>
      <c r="H23" s="35">
        <v>42</v>
      </c>
      <c r="I23" s="35">
        <v>50</v>
      </c>
      <c r="J23" s="38">
        <f>ROUNDDOWN(H23/I23,3)</f>
        <v>0.84</v>
      </c>
      <c r="K23" s="35">
        <v>5</v>
      </c>
      <c r="L23" s="40"/>
      <c r="N23">
        <v>9143</v>
      </c>
    </row>
    <row r="24" spans="2:12" ht="12.75" customHeight="1" hidden="1">
      <c r="B24" s="35">
        <v>5</v>
      </c>
      <c r="C24" s="36" t="e">
        <f>VLOOKUP(N24,'[1]LEDEN'!A:E,2,FALSE)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2" ht="15">
      <c r="A25" s="41"/>
      <c r="B25" s="42"/>
      <c r="C25" s="41"/>
      <c r="D25" s="41"/>
      <c r="E25" s="41" t="s">
        <v>20</v>
      </c>
      <c r="F25" s="43">
        <f>SUM(F20:F24)</f>
        <v>4</v>
      </c>
      <c r="G25" s="43">
        <f>SUM(G20:G24)</f>
        <v>0</v>
      </c>
      <c r="H25" s="43">
        <f>SUM(H20:H24)</f>
        <v>154</v>
      </c>
      <c r="I25" s="43">
        <f>SUM(I20:I24)</f>
        <v>196</v>
      </c>
      <c r="J25" s="44">
        <f>ROUNDDOWN(H25/I25,3)</f>
        <v>0.785</v>
      </c>
      <c r="K25" s="43">
        <f>MAX(K20:K24)</f>
        <v>5</v>
      </c>
      <c r="L25" s="45" t="s">
        <v>22</v>
      </c>
    </row>
    <row r="26" spans="1:12" ht="7.5" customHeight="1" thickBot="1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ht="3.75" customHeight="1"/>
    <row r="28" spans="1:12" ht="15">
      <c r="A28" s="26" t="s">
        <v>12</v>
      </c>
      <c r="B28" s="27" t="str">
        <f>VLOOKUP(L28,'[1]LEDEN'!A:E,2,FALSE)</f>
        <v>LEYN Philippe</v>
      </c>
      <c r="C28" s="26"/>
      <c r="D28" s="26"/>
      <c r="E28" s="26"/>
      <c r="F28" s="26" t="s">
        <v>13</v>
      </c>
      <c r="G28" s="28" t="str">
        <f>VLOOKUP(L28,'[1]LEDEN'!A:E,3,FALSE)</f>
        <v>DOS</v>
      </c>
      <c r="H28" s="28"/>
      <c r="I28" s="26"/>
      <c r="J28" s="29"/>
      <c r="K28" s="26"/>
      <c r="L28" s="30">
        <v>4778</v>
      </c>
    </row>
    <row r="29" ht="7.5" customHeight="1"/>
    <row r="30" spans="6:16" ht="15">
      <c r="F30" s="31" t="s">
        <v>14</v>
      </c>
      <c r="G30" s="32" t="s">
        <v>15</v>
      </c>
      <c r="H30" s="32">
        <v>2.3</v>
      </c>
      <c r="I30" s="33" t="s">
        <v>16</v>
      </c>
      <c r="J30" s="34" t="s">
        <v>17</v>
      </c>
      <c r="K30" s="32" t="s">
        <v>18</v>
      </c>
      <c r="L30" s="32" t="s">
        <v>19</v>
      </c>
      <c r="P30" t="s">
        <v>23</v>
      </c>
    </row>
    <row r="31" spans="2:14" ht="15">
      <c r="B31" s="35">
        <v>1</v>
      </c>
      <c r="C31" s="36" t="str">
        <f>VLOOKUP(N31,'[1]LEDEN'!A:E,2,FALSE)</f>
        <v>DENOULET Johan</v>
      </c>
      <c r="D31" s="37"/>
      <c r="E31" s="37"/>
      <c r="F31" s="35">
        <v>2</v>
      </c>
      <c r="G31" s="35"/>
      <c r="H31" s="35">
        <v>42</v>
      </c>
      <c r="I31" s="35">
        <v>47</v>
      </c>
      <c r="J31" s="38">
        <f>ROUNDDOWN(H31/I31,3)</f>
        <v>0.893</v>
      </c>
      <c r="K31" s="35">
        <v>3</v>
      </c>
      <c r="L31" s="39"/>
      <c r="N31">
        <v>6730</v>
      </c>
    </row>
    <row r="32" spans="2:14" ht="12.75" customHeight="1">
      <c r="B32" s="35">
        <v>2</v>
      </c>
      <c r="C32" s="36" t="str">
        <f>VLOOKUP(N32,'[1]LEDEN'!A:E,2,FALSE)</f>
        <v>GUENEZ Christophe</v>
      </c>
      <c r="D32" s="37"/>
      <c r="E32" s="37"/>
      <c r="F32" s="35">
        <v>2</v>
      </c>
      <c r="G32" s="35"/>
      <c r="H32" s="35">
        <v>42</v>
      </c>
      <c r="I32" s="35">
        <v>67</v>
      </c>
      <c r="J32" s="38">
        <f>ROUNDDOWN(H32/I32,3)</f>
        <v>0.626</v>
      </c>
      <c r="K32" s="35">
        <v>3</v>
      </c>
      <c r="L32" s="40">
        <v>3</v>
      </c>
      <c r="N32">
        <v>9272</v>
      </c>
    </row>
    <row r="33" spans="2:14" ht="12.75" customHeight="1">
      <c r="B33" s="35">
        <v>3</v>
      </c>
      <c r="C33" s="36" t="str">
        <f>VLOOKUP(N33,'[1]LEDEN'!A:E,2,FALSE)</f>
        <v>BEKAERT Bernhard</v>
      </c>
      <c r="D33" s="37"/>
      <c r="E33" s="37"/>
      <c r="F33" s="35">
        <v>0</v>
      </c>
      <c r="G33" s="35"/>
      <c r="H33" s="35">
        <v>31</v>
      </c>
      <c r="I33" s="35">
        <v>48</v>
      </c>
      <c r="J33" s="38">
        <f>ROUNDDOWN(H33/I33,3)</f>
        <v>0.645</v>
      </c>
      <c r="K33" s="35">
        <v>6</v>
      </c>
      <c r="L33" s="40"/>
      <c r="N33">
        <v>9078</v>
      </c>
    </row>
    <row r="34" spans="2:14" ht="12.75" customHeight="1">
      <c r="B34" s="35">
        <v>4</v>
      </c>
      <c r="C34" s="36" t="str">
        <f>VLOOKUP(N34,'[1]LEDEN'!A:E,2,FALSE)</f>
        <v>VANDEMAELE  Paul-André</v>
      </c>
      <c r="D34" s="37"/>
      <c r="E34" s="37"/>
      <c r="F34" s="35">
        <v>0</v>
      </c>
      <c r="G34" s="35"/>
      <c r="H34" s="35">
        <v>28</v>
      </c>
      <c r="I34" s="35">
        <v>48</v>
      </c>
      <c r="J34" s="38">
        <f>ROUNDDOWN(H34/I34,3)</f>
        <v>0.583</v>
      </c>
      <c r="K34" s="35">
        <v>6</v>
      </c>
      <c r="L34" s="40"/>
      <c r="N34">
        <v>8694</v>
      </c>
    </row>
    <row r="35" spans="1:12" ht="15">
      <c r="A35" s="41"/>
      <c r="B35" s="42"/>
      <c r="C35" s="41"/>
      <c r="D35" s="41"/>
      <c r="E35" s="41" t="s">
        <v>20</v>
      </c>
      <c r="F35" s="43">
        <f>SUM(F31:F34)</f>
        <v>4</v>
      </c>
      <c r="G35" s="43">
        <f>SUM(G31:G34)</f>
        <v>0</v>
      </c>
      <c r="H35" s="43">
        <f>SUM(H31:H34)</f>
        <v>143</v>
      </c>
      <c r="I35" s="43">
        <f>SUM(I31:I34)</f>
        <v>210</v>
      </c>
      <c r="J35" s="44">
        <f>ROUNDDOWN(H35/I35,3)</f>
        <v>0.68</v>
      </c>
      <c r="K35" s="43">
        <f>MAX(K31:K34)</f>
        <v>6</v>
      </c>
      <c r="L35" s="45" t="s">
        <v>24</v>
      </c>
    </row>
    <row r="36" spans="1:12" ht="6.75" customHeight="1" thickBot="1">
      <c r="A36" s="47"/>
      <c r="B36" s="48"/>
      <c r="C36" s="47"/>
      <c r="D36" s="47"/>
      <c r="E36" s="47"/>
      <c r="F36" s="47"/>
      <c r="G36" s="47"/>
      <c r="H36" s="47"/>
      <c r="I36" s="47"/>
      <c r="J36" s="49"/>
      <c r="K36" s="47"/>
      <c r="L36" s="47"/>
    </row>
    <row r="37" ht="6" customHeight="1"/>
    <row r="38" spans="1:12" ht="13.5" customHeight="1">
      <c r="A38" s="26" t="s">
        <v>12</v>
      </c>
      <c r="B38" s="27" t="str">
        <f>VLOOKUP(L38,'[1]LEDEN'!A:E,2,FALSE)</f>
        <v>DENEUT Johan</v>
      </c>
      <c r="C38" s="26"/>
      <c r="D38" s="26"/>
      <c r="E38" s="26"/>
      <c r="F38" s="26" t="s">
        <v>13</v>
      </c>
      <c r="G38" s="28" t="str">
        <f>VLOOKUP(L38,'[1]LEDEN'!A:E,3,FALSE)</f>
        <v>K.GHOK</v>
      </c>
      <c r="H38" s="28"/>
      <c r="I38" s="26"/>
      <c r="J38" s="29"/>
      <c r="K38" s="26"/>
      <c r="L38" s="30">
        <v>9143</v>
      </c>
    </row>
    <row r="40" spans="6:12" ht="15">
      <c r="F40" s="31" t="s">
        <v>14</v>
      </c>
      <c r="G40" s="32" t="s">
        <v>15</v>
      </c>
      <c r="H40" s="32">
        <v>2.3</v>
      </c>
      <c r="I40" s="33" t="s">
        <v>16</v>
      </c>
      <c r="J40" s="34" t="s">
        <v>17</v>
      </c>
      <c r="K40" s="32" t="s">
        <v>18</v>
      </c>
      <c r="L40" s="32" t="s">
        <v>19</v>
      </c>
    </row>
    <row r="41" spans="2:14" ht="15">
      <c r="B41" s="35">
        <v>1</v>
      </c>
      <c r="C41" s="36" t="str">
        <f>VLOOKUP(N41,'[1]LEDEN'!A:E,2,FALSE)</f>
        <v>GUENEZ Christophe</v>
      </c>
      <c r="D41" s="37"/>
      <c r="E41" s="37"/>
      <c r="F41" s="35">
        <v>1</v>
      </c>
      <c r="G41" s="35"/>
      <c r="H41" s="35">
        <v>42</v>
      </c>
      <c r="I41" s="35">
        <v>47</v>
      </c>
      <c r="J41" s="38">
        <f>ROUNDDOWN(H41/I41,3)</f>
        <v>0.893</v>
      </c>
      <c r="K41" s="35">
        <v>4</v>
      </c>
      <c r="L41" s="39"/>
      <c r="N41">
        <v>9272</v>
      </c>
    </row>
    <row r="42" spans="2:14" ht="12.75" customHeight="1">
      <c r="B42" s="35">
        <v>2</v>
      </c>
      <c r="C42" s="36" t="str">
        <f>VLOOKUP(N42,'[1]LEDEN'!A:E,2,FALSE)</f>
        <v>BEKAERT Bernhard</v>
      </c>
      <c r="D42" s="37"/>
      <c r="E42" s="37"/>
      <c r="F42" s="35">
        <v>0</v>
      </c>
      <c r="G42" s="35"/>
      <c r="H42" s="35">
        <v>26</v>
      </c>
      <c r="I42" s="35">
        <v>51</v>
      </c>
      <c r="J42" s="38">
        <f>ROUNDDOWN(H42/I42,3)</f>
        <v>0.509</v>
      </c>
      <c r="K42" s="35">
        <v>3</v>
      </c>
      <c r="L42" s="40">
        <v>4</v>
      </c>
      <c r="N42">
        <v>9078</v>
      </c>
    </row>
    <row r="43" spans="2:14" ht="12.75" customHeight="1">
      <c r="B43" s="35">
        <v>3</v>
      </c>
      <c r="C43" s="36" t="str">
        <f>VLOOKUP(N43,'[1]LEDEN'!A:E,2,FALSE)</f>
        <v>VANDEMAELE  Paul-André</v>
      </c>
      <c r="D43" s="37"/>
      <c r="E43" s="37"/>
      <c r="F43" s="35">
        <v>2</v>
      </c>
      <c r="G43" s="35"/>
      <c r="H43" s="35">
        <v>42</v>
      </c>
      <c r="I43" s="35">
        <v>53</v>
      </c>
      <c r="J43" s="38">
        <f>ROUNDDOWN(H43/I43,3)</f>
        <v>0.792</v>
      </c>
      <c r="K43" s="35">
        <v>6</v>
      </c>
      <c r="L43" s="40"/>
      <c r="N43">
        <v>8694</v>
      </c>
    </row>
    <row r="44" spans="2:14" ht="12.75" customHeight="1">
      <c r="B44" s="35">
        <v>4</v>
      </c>
      <c r="C44" s="36" t="str">
        <f>VLOOKUP(N44,'[1]LEDEN'!A:E,2,FALSE)</f>
        <v>DENOULET Johan</v>
      </c>
      <c r="D44" s="37"/>
      <c r="E44" s="37"/>
      <c r="F44" s="35">
        <v>0</v>
      </c>
      <c r="G44" s="35"/>
      <c r="H44" s="35">
        <v>38</v>
      </c>
      <c r="I44" s="35">
        <v>50</v>
      </c>
      <c r="J44" s="38">
        <f>ROUNDDOWN(H44/I44,3)</f>
        <v>0.76</v>
      </c>
      <c r="K44" s="35">
        <v>3</v>
      </c>
      <c r="L44" s="40"/>
      <c r="N44">
        <v>6730</v>
      </c>
    </row>
    <row r="45" spans="1:12" ht="15">
      <c r="A45" s="41"/>
      <c r="B45" s="42"/>
      <c r="C45" s="41"/>
      <c r="D45" s="41"/>
      <c r="E45" s="41" t="s">
        <v>20</v>
      </c>
      <c r="F45" s="43">
        <f>SUM(F41:F44)</f>
        <v>3</v>
      </c>
      <c r="G45" s="43">
        <f>SUM(G41:G44)</f>
        <v>0</v>
      </c>
      <c r="H45" s="43">
        <f>SUM(H41:H44)</f>
        <v>148</v>
      </c>
      <c r="I45" s="43">
        <f>SUM(I41:I44)</f>
        <v>201</v>
      </c>
      <c r="J45" s="44">
        <f>ROUNDDOWN(H45/I45,3)</f>
        <v>0.736</v>
      </c>
      <c r="K45" s="43">
        <f>MAX(K41:K44)</f>
        <v>6</v>
      </c>
      <c r="L45" s="45" t="s">
        <v>22</v>
      </c>
    </row>
    <row r="46" spans="1:12" ht="4.5" customHeight="1" thickBot="1">
      <c r="A46" s="47"/>
      <c r="B46" s="48"/>
      <c r="C46" s="47"/>
      <c r="D46" s="47"/>
      <c r="E46" s="47"/>
      <c r="F46" s="47"/>
      <c r="G46" s="47"/>
      <c r="H46" s="47"/>
      <c r="I46" s="47"/>
      <c r="J46" s="49"/>
      <c r="K46" s="47"/>
      <c r="L46" s="47"/>
    </row>
    <row r="47" ht="6" customHeight="1"/>
    <row r="48" spans="1:12" ht="13.5" customHeight="1">
      <c r="A48" s="26" t="s">
        <v>12</v>
      </c>
      <c r="B48" s="27" t="str">
        <f>VLOOKUP(L48,'[1]LEDEN'!A:E,2,FALSE)</f>
        <v>GUENEZ Christophe</v>
      </c>
      <c r="C48" s="26"/>
      <c r="D48" s="26"/>
      <c r="E48" s="26"/>
      <c r="F48" s="26" t="s">
        <v>13</v>
      </c>
      <c r="G48" s="28" t="str">
        <f>VLOOKUP(L48,'[1]LEDEN'!A:E,3,FALSE)</f>
        <v>RT</v>
      </c>
      <c r="H48" s="28"/>
      <c r="I48" s="26"/>
      <c r="J48" s="29"/>
      <c r="K48" s="26"/>
      <c r="L48" s="30">
        <v>9272</v>
      </c>
    </row>
    <row r="50" spans="6:12" ht="15">
      <c r="F50" s="31" t="s">
        <v>14</v>
      </c>
      <c r="G50" s="32" t="s">
        <v>15</v>
      </c>
      <c r="H50" s="32">
        <v>2.3</v>
      </c>
      <c r="I50" s="33" t="s">
        <v>16</v>
      </c>
      <c r="J50" s="34" t="s">
        <v>17</v>
      </c>
      <c r="K50" s="32" t="s">
        <v>18</v>
      </c>
      <c r="L50" s="32" t="s">
        <v>19</v>
      </c>
    </row>
    <row r="51" spans="2:14" ht="15">
      <c r="B51" s="35">
        <v>1</v>
      </c>
      <c r="C51" s="36" t="str">
        <f>VLOOKUP(N51,'[1]LEDEN'!A:E,2,FALSE)</f>
        <v>DENEUT Johan</v>
      </c>
      <c r="D51" s="37"/>
      <c r="E51" s="37"/>
      <c r="F51" s="35">
        <v>1</v>
      </c>
      <c r="G51" s="35"/>
      <c r="H51" s="35">
        <v>42</v>
      </c>
      <c r="I51" s="35">
        <v>47</v>
      </c>
      <c r="J51" s="38">
        <f>ROUNDDOWN(H51/I51,3)</f>
        <v>0.893</v>
      </c>
      <c r="K51" s="35">
        <v>4</v>
      </c>
      <c r="L51" s="39"/>
      <c r="N51">
        <v>9143</v>
      </c>
    </row>
    <row r="52" spans="2:14" ht="12.75" customHeight="1">
      <c r="B52" s="35">
        <v>2</v>
      </c>
      <c r="C52" s="36" t="str">
        <f>VLOOKUP(N52,'[1]LEDEN'!A:E,2,FALSE)</f>
        <v>LEYN Philippe</v>
      </c>
      <c r="D52" s="37"/>
      <c r="E52" s="37"/>
      <c r="F52" s="35">
        <v>0</v>
      </c>
      <c r="G52" s="35"/>
      <c r="H52" s="35">
        <v>35</v>
      </c>
      <c r="I52" s="35">
        <v>67</v>
      </c>
      <c r="J52" s="38">
        <f>ROUNDDOWN(H52/I52,3)</f>
        <v>0.522</v>
      </c>
      <c r="K52" s="35">
        <v>5</v>
      </c>
      <c r="L52" s="40">
        <v>5</v>
      </c>
      <c r="N52">
        <v>4778</v>
      </c>
    </row>
    <row r="53" spans="2:14" ht="12.75" customHeight="1">
      <c r="B53" s="35">
        <v>3</v>
      </c>
      <c r="C53" s="36" t="str">
        <f>VLOOKUP(N53,'[1]LEDEN'!A:E,2,FALSE)</f>
        <v>DENOULET Johan</v>
      </c>
      <c r="D53" s="37"/>
      <c r="E53" s="37"/>
      <c r="F53" s="35">
        <v>2</v>
      </c>
      <c r="G53" s="35"/>
      <c r="H53" s="35">
        <v>42</v>
      </c>
      <c r="I53" s="35">
        <v>51</v>
      </c>
      <c r="J53" s="38">
        <f>ROUNDDOWN(H53/I53,3)</f>
        <v>0.823</v>
      </c>
      <c r="K53" s="35">
        <v>4</v>
      </c>
      <c r="L53" s="40"/>
      <c r="N53">
        <v>6730</v>
      </c>
    </row>
    <row r="54" spans="2:14" ht="12.75" customHeight="1">
      <c r="B54" s="35">
        <v>4</v>
      </c>
      <c r="C54" s="36" t="str">
        <f>VLOOKUP(N54,'[1]LEDEN'!A:E,2,FALSE)</f>
        <v>BEKAERT Bernhard</v>
      </c>
      <c r="D54" s="37"/>
      <c r="E54" s="37"/>
      <c r="F54" s="35">
        <v>0</v>
      </c>
      <c r="G54" s="35"/>
      <c r="H54" s="35">
        <v>37</v>
      </c>
      <c r="I54" s="35">
        <v>47</v>
      </c>
      <c r="J54" s="38">
        <f>ROUNDDOWN(H54/I54,3)</f>
        <v>0.787</v>
      </c>
      <c r="K54" s="35">
        <v>6</v>
      </c>
      <c r="L54" s="40"/>
      <c r="N54">
        <v>9078</v>
      </c>
    </row>
    <row r="55" spans="1:12" ht="15">
      <c r="A55" s="41"/>
      <c r="B55" s="42"/>
      <c r="C55" s="41"/>
      <c r="D55" s="41"/>
      <c r="E55" s="41" t="s">
        <v>20</v>
      </c>
      <c r="F55" s="43">
        <f>SUM(F51:F54)</f>
        <v>3</v>
      </c>
      <c r="G55" s="43">
        <f>SUM(G51:G54)</f>
        <v>0</v>
      </c>
      <c r="H55" s="43">
        <f>SUM(H51:H54)</f>
        <v>156</v>
      </c>
      <c r="I55" s="43">
        <f>SUM(I51:I54)</f>
        <v>212</v>
      </c>
      <c r="J55" s="44">
        <f>ROUNDDOWN(H55/I55,3)</f>
        <v>0.735</v>
      </c>
      <c r="K55" s="43">
        <f>MAX(K51:K54)</f>
        <v>6</v>
      </c>
      <c r="L55" s="45" t="s">
        <v>22</v>
      </c>
    </row>
    <row r="56" spans="1:12" ht="4.5" customHeight="1" thickBot="1">
      <c r="A56" s="47"/>
      <c r="B56" s="48"/>
      <c r="C56" s="47"/>
      <c r="D56" s="47"/>
      <c r="E56" s="47"/>
      <c r="F56" s="47"/>
      <c r="G56" s="47"/>
      <c r="H56" s="47"/>
      <c r="I56" s="47"/>
      <c r="J56" s="49"/>
      <c r="K56" s="47"/>
      <c r="L56" s="47"/>
    </row>
    <row r="58" ht="15"/>
    <row r="59" ht="15"/>
    <row r="60" ht="15"/>
    <row r="61" ht="15"/>
    <row r="62" ht="15"/>
    <row r="65" spans="1:12" ht="13.5" customHeight="1">
      <c r="A65" s="26" t="s">
        <v>12</v>
      </c>
      <c r="B65" s="27" t="str">
        <f>VLOOKUP(L65,'[1]LEDEN'!A:E,2,FALSE)</f>
        <v>VANDEMAELE  Paul-André</v>
      </c>
      <c r="C65" s="26"/>
      <c r="D65" s="26"/>
      <c r="E65" s="26"/>
      <c r="F65" s="26" t="s">
        <v>13</v>
      </c>
      <c r="G65" s="28" t="str">
        <f>VLOOKUP(L65,'[1]LEDEN'!A:E,3,FALSE)</f>
        <v>RT</v>
      </c>
      <c r="H65" s="28"/>
      <c r="I65" s="26"/>
      <c r="J65" s="29"/>
      <c r="K65" s="26"/>
      <c r="L65" s="30">
        <v>8694</v>
      </c>
    </row>
    <row r="67" spans="6:12" ht="15">
      <c r="F67" s="31" t="s">
        <v>14</v>
      </c>
      <c r="G67" s="32" t="s">
        <v>15</v>
      </c>
      <c r="H67" s="32">
        <v>2.3</v>
      </c>
      <c r="I67" s="33" t="s">
        <v>16</v>
      </c>
      <c r="J67" s="34" t="s">
        <v>17</v>
      </c>
      <c r="K67" s="32" t="s">
        <v>18</v>
      </c>
      <c r="L67" s="32" t="s">
        <v>19</v>
      </c>
    </row>
    <row r="68" spans="2:14" ht="15">
      <c r="B68" s="35">
        <v>1</v>
      </c>
      <c r="C68" s="36" t="str">
        <f>VLOOKUP(N68,'[1]LEDEN'!A:E,2,FALSE)</f>
        <v>BEKAERT Bernhard</v>
      </c>
      <c r="D68" s="37"/>
      <c r="E68" s="37"/>
      <c r="F68" s="35">
        <v>0</v>
      </c>
      <c r="G68" s="35"/>
      <c r="H68" s="35">
        <v>38</v>
      </c>
      <c r="I68" s="35">
        <v>51</v>
      </c>
      <c r="J68" s="38">
        <f>ROUNDDOWN(H68/I68,3)</f>
        <v>0.745</v>
      </c>
      <c r="K68" s="35">
        <v>4</v>
      </c>
      <c r="L68" s="39"/>
      <c r="N68">
        <v>9078</v>
      </c>
    </row>
    <row r="69" spans="2:14" ht="12.75" customHeight="1">
      <c r="B69" s="35">
        <v>2</v>
      </c>
      <c r="C69" s="36" t="str">
        <f>VLOOKUP(N69,'[1]LEDEN'!A:E,2,FALSE)</f>
        <v>DENOULET Johan</v>
      </c>
      <c r="D69" s="37"/>
      <c r="E69" s="37"/>
      <c r="F69" s="35">
        <v>0</v>
      </c>
      <c r="G69" s="35"/>
      <c r="H69" s="35">
        <v>22</v>
      </c>
      <c r="I69" s="35">
        <v>48</v>
      </c>
      <c r="J69" s="38">
        <f>ROUNDDOWN(H69/I69,3)</f>
        <v>0.458</v>
      </c>
      <c r="K69" s="35">
        <v>2</v>
      </c>
      <c r="L69" s="40">
        <v>6</v>
      </c>
      <c r="N69">
        <v>6730</v>
      </c>
    </row>
    <row r="70" spans="2:14" ht="12.75" customHeight="1">
      <c r="B70" s="35">
        <v>3</v>
      </c>
      <c r="C70" s="36" t="str">
        <f>VLOOKUP(N70,'[1]LEDEN'!A:E,2,FALSE)</f>
        <v>DENEUT Johan</v>
      </c>
      <c r="D70" s="37"/>
      <c r="E70" s="37"/>
      <c r="F70" s="35">
        <v>0</v>
      </c>
      <c r="G70" s="35"/>
      <c r="H70" s="35">
        <v>35</v>
      </c>
      <c r="I70" s="35">
        <v>53</v>
      </c>
      <c r="J70" s="38">
        <f>ROUNDDOWN(H70/I70,3)</f>
        <v>0.66</v>
      </c>
      <c r="K70" s="35">
        <v>5</v>
      </c>
      <c r="L70" s="40"/>
      <c r="N70">
        <v>9143</v>
      </c>
    </row>
    <row r="71" spans="2:14" ht="12.75" customHeight="1">
      <c r="B71" s="35">
        <v>4</v>
      </c>
      <c r="C71" s="36" t="str">
        <f>VLOOKUP(N71,'[1]LEDEN'!A:E,2,FALSE)</f>
        <v>LEYN Philippe</v>
      </c>
      <c r="D71" s="37"/>
      <c r="E71" s="37"/>
      <c r="F71" s="35">
        <v>2</v>
      </c>
      <c r="G71" s="35"/>
      <c r="H71" s="35">
        <v>42</v>
      </c>
      <c r="I71" s="35">
        <v>48</v>
      </c>
      <c r="J71" s="38">
        <f>ROUNDDOWN(H71/I71,3)</f>
        <v>0.875</v>
      </c>
      <c r="K71" s="35">
        <v>6</v>
      </c>
      <c r="L71" s="40"/>
      <c r="N71">
        <v>4778</v>
      </c>
    </row>
    <row r="72" spans="1:12" ht="15">
      <c r="A72" s="41"/>
      <c r="B72" s="42"/>
      <c r="C72" s="41"/>
      <c r="D72" s="41"/>
      <c r="E72" s="41" t="s">
        <v>20</v>
      </c>
      <c r="F72" s="43">
        <f>SUM(F68:F71)</f>
        <v>2</v>
      </c>
      <c r="G72" s="43">
        <f>SUM(G68:G71)</f>
        <v>0</v>
      </c>
      <c r="H72" s="43">
        <f>SUM(H68:H71)</f>
        <v>137</v>
      </c>
      <c r="I72" s="43">
        <f>SUM(I68:I71)</f>
        <v>200</v>
      </c>
      <c r="J72" s="44">
        <f>ROUNDDOWN(H72/I72,3)</f>
        <v>0.685</v>
      </c>
      <c r="K72" s="43">
        <f>MAX(K68:K71)</f>
        <v>6</v>
      </c>
      <c r="L72" s="45" t="s">
        <v>22</v>
      </c>
    </row>
    <row r="73" spans="1:12" ht="4.5" customHeight="1" thickBot="1">
      <c r="A73" s="47"/>
      <c r="B73" s="48"/>
      <c r="C73" s="47"/>
      <c r="D73" s="47"/>
      <c r="E73" s="47"/>
      <c r="F73" s="47"/>
      <c r="G73" s="47"/>
      <c r="H73" s="47"/>
      <c r="I73" s="47"/>
      <c r="J73" s="49"/>
      <c r="K73" s="47"/>
      <c r="L73" s="47"/>
    </row>
    <row r="77" ht="15"/>
    <row r="78" ht="15"/>
    <row r="79" ht="15"/>
  </sheetData>
  <sheetProtection/>
  <mergeCells count="9">
    <mergeCell ref="L42:L44"/>
    <mergeCell ref="L52:L54"/>
    <mergeCell ref="L69:L71"/>
    <mergeCell ref="C3:D3"/>
    <mergeCell ref="F3:I3"/>
    <mergeCell ref="K3:M3"/>
    <mergeCell ref="L10:L13"/>
    <mergeCell ref="L21:L24"/>
    <mergeCell ref="L32:L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2015-02-15T20:46:48Z</dcterms:created>
  <dcterms:modified xsi:type="dcterms:W3CDTF">2015-02-15T20:48:39Z</dcterms:modified>
  <cp:category/>
  <cp:version/>
  <cp:contentType/>
  <cp:contentStatus/>
</cp:coreProperties>
</file>