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<sst xmlns="http://schemas.openxmlformats.org/spreadsheetml/2006/main" count="37" uniqueCount="37">
  <si>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GEWEST BEIDE - VLAANDEREN</t>
  </si>
  <si>
    <t>sportjaar :</t>
  </si>
  <si>
    <t>2012-2013</t>
  </si>
  <si>
    <t>DISTRICT :  ZUIDWESTVLAANDEREN</t>
  </si>
  <si>
    <t>KAMPIOENSCHAP VAN BELGIE : 5° VRIJSPEL KLEIN BILJART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</si>
  <si>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</si>
  <si>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</si>
  <si>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</si>
  <si>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</si>
  <si>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</si>
  <si>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</si>
  <si>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</si>
  <si>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</si>
  <si>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</si>
  <si>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</si>
  <si>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</si>
  <si>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DISTRICTFINALE 5° VRIJSPEL KLEIN BILJART</t>
  </si>
  <si>
    <t>* DEELNEMERS</t>
  </si>
  <si>
    <t xml:space="preserve">Al deze wedstrijden worden gespeeld in </t>
  </si>
  <si>
    <t>KBC Warden Oom, Hogestraat 22 te Hooglede</t>
  </si>
  <si>
    <t>Tel.: 0473/21.21.18.</t>
  </si>
  <si>
    <t>vrijdag 9 november 2012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</si>
  <si>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</si>
  <si>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</si>
  <si>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</si>
  <si>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</si>
  <si>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</si>
  <si>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</si>
  <si>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</si>
  <si>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</si>
  <si>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</si>
  <si>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</si>
  <si>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8 &amp; 9/12/2012 in het district Waasland.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</si>
  <si>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</si>
  <si>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</si>
  <si>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15 oktober 2012</t>
  </si>
  <si>
    <t>uiterste speeldatum : zondag 11 november 2012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</si>
</sst>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4" applyFont="1" applyBorder="1" applyAlignment="1">
      <alignment horizontal="left"/>
      <protection/>
    </xf>
    <xf numFmtId="0" fontId="34" fillId="0" borderId="22" xfId="54" applyFont="1" applyBorder="1" applyAlignment="1">
      <alignment horizontal="left"/>
      <protection/>
    </xf>
    <xf numFmtId="0" fontId="35" fillId="0" borderId="22" xfId="54" applyFont="1" applyBorder="1">
      <alignment/>
      <protection/>
    </xf>
    <xf numFmtId="0" fontId="35" fillId="0" borderId="22" xfId="54" applyFont="1" applyBorder="1" applyAlignment="1">
      <alignment horizontal="left"/>
      <protection/>
    </xf>
    <xf numFmtId="0" fontId="35" fillId="0" borderId="22" xfId="54" applyFont="1" applyBorder="1" applyAlignment="1">
      <alignment horizontal="center"/>
      <protection/>
    </xf>
    <xf numFmtId="1" fontId="35" fillId="0" borderId="22" xfId="54" applyNumberFormat="1" applyFont="1" applyBorder="1" applyAlignment="1">
      <alignment horizontal="center"/>
      <protection/>
    </xf>
    <xf numFmtId="0" fontId="33" fillId="0" borderId="22" xfId="54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46</xdr:row>
      <xdr:rowOff>123825</xdr:rowOff>
    </xdr:from>
    <xdr:to>
      <xdr:col>15</xdr:col>
      <xdr:colOff>400050</xdr:colOff>
      <xdr:row>49</xdr:row>
      <xdr:rowOff>142875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8772525"/>
          <a:ext cx="6229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5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8.8515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5" ht="15">
      <c r="B10">
        <f aca="true" t="shared" si="0" ref="B10:B16">B9+1</f>
        <v>1</v>
      </c>
      <c r="C10" s="38">
        <v>7464</v>
      </c>
      <c r="D10" s="39" t="str">
        <f>VLOOKUP(C10,'[1]LEDEN'!A:C,2,FALSE)</f>
        <v>STORME Gerard</v>
      </c>
      <c r="F10" s="30" t="str">
        <f>VLOOKUP(C10,'[1]LEDEN'!A:C,3,FALSE)</f>
        <v>WOH</v>
      </c>
      <c r="J10" s="30">
        <v>8</v>
      </c>
      <c r="K10" s="40">
        <v>280</v>
      </c>
      <c r="L10" s="30">
        <v>85</v>
      </c>
      <c r="M10" s="41">
        <f aca="true" t="shared" si="1" ref="M10:M16">IF(L10&lt;&gt;"",(K10/L10)-0.005,"")</f>
        <v>3.2891176470588235</v>
      </c>
      <c r="N10" s="30">
        <v>26</v>
      </c>
      <c r="O10" s="30" t="str">
        <f>IF(M10&lt;2.8,"OG",IF(AND(M10&gt;=2.8,M10&lt;3.6),"MG",IF(AND(M10&gt;=3.6,M10&lt;4.8),"PR",IF(AND(M10&gt;=4.8,M10&lt;6.4),"DPR",IF(AND(M10&gt;=6.4,M10&lt;10.7),"DRPR","")))))</f>
        <v>MG</v>
      </c>
    </row>
    <row r="11" spans="2:15" ht="15">
      <c r="B11">
        <f t="shared" si="0"/>
        <v>2</v>
      </c>
      <c r="C11" s="38">
        <v>8085</v>
      </c>
      <c r="D11" s="39" t="str">
        <f>VLOOKUP(C11,'[1]LEDEN'!A:C,2,FALSE)</f>
        <v>BOUCKENOOGHE Gilbert</v>
      </c>
      <c r="F11" s="30" t="str">
        <f>VLOOKUP(C11,'[1]LEDEN'!A:C,3,FALSE)</f>
        <v>WOH</v>
      </c>
      <c r="J11" s="30">
        <v>6</v>
      </c>
      <c r="K11" s="40">
        <v>271</v>
      </c>
      <c r="L11" s="30">
        <v>96</v>
      </c>
      <c r="M11" s="41">
        <f t="shared" si="1"/>
        <v>2.8179166666666666</v>
      </c>
      <c r="N11" s="30">
        <v>16</v>
      </c>
      <c r="O11" s="30" t="str">
        <f aca="true" t="shared" si="2" ref="O11:O16">IF(M11&lt;2.8,"OG",IF(AND(M11&gt;=2.8,M11&lt;3.6),"MG",IF(AND(M11&gt;=3.6,M11&lt;4.8),"PR",IF(AND(M11&gt;=4.8,M11&lt;6.4),"DPR",IF(AND(M11&gt;=6.4,M11&lt;10.7),"DRPR","")))))</f>
        <v>MG</v>
      </c>
    </row>
    <row r="12" spans="2:15" ht="15">
      <c r="B12">
        <f t="shared" si="0"/>
        <v>3</v>
      </c>
      <c r="C12" s="38">
        <v>7692</v>
      </c>
      <c r="D12" s="39" t="str">
        <f>VLOOKUP(C12,'[1]LEDEN'!A:C,2,FALSE)</f>
        <v>VUYLSTEKE Gilbert</v>
      </c>
      <c r="F12" s="30" t="str">
        <f>VLOOKUP(C12,'[1]LEDEN'!A:C,3,FALSE)</f>
        <v>WOH</v>
      </c>
      <c r="J12" s="30">
        <v>8</v>
      </c>
      <c r="K12" s="40">
        <v>280</v>
      </c>
      <c r="L12" s="30">
        <v>116</v>
      </c>
      <c r="M12" s="41">
        <f t="shared" si="1"/>
        <v>2.408793103448276</v>
      </c>
      <c r="N12" s="30">
        <v>19</v>
      </c>
      <c r="O12" s="30" t="str">
        <f t="shared" si="2"/>
        <v>OG</v>
      </c>
    </row>
    <row r="13" spans="2:15" ht="15">
      <c r="B13">
        <f t="shared" si="0"/>
        <v>4</v>
      </c>
      <c r="C13" s="38">
        <v>9274</v>
      </c>
      <c r="D13" s="39" t="str">
        <f>VLOOKUP(C13,'[1]LEDEN'!A:C,2,FALSE)</f>
        <v>VERBRUGGHE Philippe</v>
      </c>
      <c r="F13" s="30" t="str">
        <f>VLOOKUP(C13,'[1]LEDEN'!A:C,3,FALSE)</f>
        <v>K.GHOK</v>
      </c>
      <c r="J13" s="30">
        <v>4</v>
      </c>
      <c r="K13" s="40">
        <v>252</v>
      </c>
      <c r="L13" s="30">
        <v>97</v>
      </c>
      <c r="M13" s="41">
        <f t="shared" si="1"/>
        <v>2.592938144329897</v>
      </c>
      <c r="N13" s="30">
        <v>19</v>
      </c>
      <c r="O13" s="30" t="str">
        <f t="shared" si="2"/>
        <v>OG</v>
      </c>
    </row>
    <row r="14" spans="2:15" ht="15">
      <c r="B14">
        <f t="shared" si="0"/>
        <v>5</v>
      </c>
      <c r="C14" s="38">
        <v>8156</v>
      </c>
      <c r="D14" s="39" t="str">
        <f>VLOOKUP(C14,'[1]LEDEN'!A:C,2,FALSE)</f>
        <v>DETOLLENAERE Jonny</v>
      </c>
      <c r="F14" s="30" t="str">
        <f>VLOOKUP(C14,'[1]LEDEN'!A:C,3,FALSE)</f>
        <v>DOS</v>
      </c>
      <c r="J14" s="30">
        <v>2</v>
      </c>
      <c r="K14" s="40">
        <v>221</v>
      </c>
      <c r="L14" s="30">
        <v>112</v>
      </c>
      <c r="M14" s="41">
        <f t="shared" si="1"/>
        <v>1.968214285714286</v>
      </c>
      <c r="N14" s="30">
        <v>13</v>
      </c>
      <c r="O14" s="30" t="str">
        <f t="shared" si="2"/>
        <v>OG</v>
      </c>
    </row>
    <row r="15" spans="2:15" ht="15">
      <c r="B15">
        <f t="shared" si="0"/>
        <v>6</v>
      </c>
      <c r="C15" s="38">
        <v>7697</v>
      </c>
      <c r="D15" s="39" t="str">
        <f>VLOOKUP(C15,'[1]LEDEN'!A:C,2,FALSE)</f>
        <v>GHESQUIERE Jozef</v>
      </c>
      <c r="F15" s="30" t="str">
        <f>VLOOKUP(C15,'[1]LEDEN'!A:C,3,FALSE)</f>
        <v>DOS</v>
      </c>
      <c r="J15" s="30">
        <v>0</v>
      </c>
      <c r="K15" s="40">
        <v>175</v>
      </c>
      <c r="L15" s="30">
        <v>100</v>
      </c>
      <c r="M15" s="41">
        <f t="shared" si="1"/>
        <v>1.745</v>
      </c>
      <c r="N15" s="30">
        <v>7</v>
      </c>
      <c r="O15" s="30" t="str">
        <f t="shared" si="2"/>
        <v>OG</v>
      </c>
    </row>
    <row r="16" spans="2:15" ht="15">
      <c r="B16">
        <f t="shared" si="0"/>
        <v>7</v>
      </c>
      <c r="C16" s="38">
        <v>7695</v>
      </c>
      <c r="D16" s="39" t="str">
        <f>VLOOKUP(C16,'[1]LEDEN'!A:C,2,FALSE)</f>
        <v>ONBEKENT Michel</v>
      </c>
      <c r="F16" s="30" t="str">
        <f>VLOOKUP(C16,'[1]LEDEN'!A:C,3,FALSE)</f>
        <v>DOS</v>
      </c>
      <c r="J16" s="30">
        <v>0</v>
      </c>
      <c r="K16" s="40">
        <v>101</v>
      </c>
      <c r="L16" s="30">
        <v>81</v>
      </c>
      <c r="M16" s="41">
        <f t="shared" si="1"/>
        <v>1.2419135802469137</v>
      </c>
      <c r="N16" s="30">
        <v>10</v>
      </c>
      <c r="O16" s="30" t="str">
        <f t="shared" si="2"/>
        <v>OG</v>
      </c>
    </row>
    <row r="17" ht="15.75" thickBot="1"/>
    <row r="18" spans="2:16" ht="24" thickBot="1">
      <c r="B18" s="42" t="s">
        <v>16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</row>
    <row r="19" spans="2:16" ht="15">
      <c r="B19" s="45" t="s">
        <v>17</v>
      </c>
      <c r="D19" s="46"/>
      <c r="O19"/>
      <c r="P19" s="30"/>
    </row>
    <row r="20" spans="2:16" ht="15">
      <c r="B20">
        <v>1</v>
      </c>
      <c r="C20" s="38">
        <v>7464</v>
      </c>
      <c r="D20" s="39" t="str">
        <f>VLOOKUP(C20,'[1]LEDEN'!A:C,2,FALSE)</f>
        <v>STORME Gerard</v>
      </c>
      <c r="F20" s="30" t="str">
        <f>VLOOKUP(C20,'[1]LEDEN'!A:C,3,FALSE)</f>
        <v>WOH</v>
      </c>
      <c r="H20" s="47" t="s">
        <v>18</v>
      </c>
      <c r="O20"/>
      <c r="P20" s="30"/>
    </row>
    <row r="21" spans="2:16" ht="15">
      <c r="B21">
        <v>2</v>
      </c>
      <c r="C21" s="30">
        <v>8085</v>
      </c>
      <c r="D21" s="39" t="str">
        <f>VLOOKUP(C21,'[1]LEDEN'!A:C,2,FALSE)</f>
        <v>BOUCKENOOGHE Gilbert</v>
      </c>
      <c r="F21" s="30" t="str">
        <f>VLOOKUP(C21,'[1]LEDEN'!A:C,3,FALSE)</f>
        <v>WOH</v>
      </c>
      <c r="H21" s="47" t="s">
        <v>19</v>
      </c>
      <c r="O21"/>
      <c r="P21" s="30"/>
    </row>
    <row r="22" spans="2:16" ht="15">
      <c r="B22">
        <v>3</v>
      </c>
      <c r="C22" s="30">
        <v>9274</v>
      </c>
      <c r="D22" s="39" t="str">
        <f>VLOOKUP(C22,'[1]LEDEN'!A:C,2,FALSE)</f>
        <v>VERBRUGGHE Philippe</v>
      </c>
      <c r="F22" s="30" t="str">
        <f>VLOOKUP(C22,'[1]LEDEN'!A:C,3,FALSE)</f>
        <v>K.GHOK</v>
      </c>
      <c r="H22" s="47" t="s">
        <v>20</v>
      </c>
      <c r="O22"/>
      <c r="P22" s="30"/>
    </row>
    <row r="23" spans="2:16" ht="15">
      <c r="B23">
        <v>4</v>
      </c>
      <c r="C23" s="30">
        <v>7692</v>
      </c>
      <c r="D23" s="39" t="str">
        <f>VLOOKUP(C23,'[1]LEDEN'!A:C,2,FALSE)</f>
        <v>VUYLSTEKE Gilbert</v>
      </c>
      <c r="F23" s="30" t="str">
        <f>VLOOKUP(C23,'[1]LEDEN'!A:C,3,FALSE)</f>
        <v>WOH</v>
      </c>
      <c r="H23" s="47" t="s">
        <v>21</v>
      </c>
      <c r="O23"/>
      <c r="P23" s="30"/>
    </row>
    <row r="24" spans="2:16" ht="15">
      <c r="B24"/>
      <c r="C24" s="30"/>
      <c r="O24"/>
      <c r="P24" s="30"/>
    </row>
    <row r="25" spans="2:16" ht="15">
      <c r="B25" s="48" t="s">
        <v>22</v>
      </c>
      <c r="C25" s="30"/>
      <c r="E25" s="49">
        <v>70</v>
      </c>
      <c r="O25"/>
      <c r="P25" s="30"/>
    </row>
    <row r="26" spans="2:16" ht="15">
      <c r="B26"/>
      <c r="C26" s="30"/>
      <c r="O26"/>
      <c r="P26" s="30"/>
    </row>
    <row r="27" spans="2:16" ht="15">
      <c r="B27" s="49" t="s">
        <v>23</v>
      </c>
      <c r="C27" s="30"/>
      <c r="E27" s="50" t="s">
        <v>24</v>
      </c>
      <c r="F27" s="51"/>
      <c r="G27" s="52"/>
      <c r="H27" s="52"/>
      <c r="I27" s="52"/>
      <c r="J27" s="52"/>
      <c r="K27" s="53"/>
      <c r="M27" s="54">
        <v>2.8</v>
      </c>
      <c r="O27"/>
      <c r="P27" s="30"/>
    </row>
    <row r="28" spans="5:13" ht="15">
      <c r="E28" s="55" t="s">
        <v>25</v>
      </c>
      <c r="M28" s="54">
        <v>2.8</v>
      </c>
    </row>
    <row r="30" spans="2:5" ht="15">
      <c r="B30" s="48" t="s">
        <v>26</v>
      </c>
      <c r="E30" t="s">
        <v>27</v>
      </c>
    </row>
    <row r="32" spans="2:16" ht="15">
      <c r="B32" s="56" t="s">
        <v>28</v>
      </c>
      <c r="C32" s="57"/>
      <c r="D32" s="58"/>
      <c r="E32" s="58"/>
      <c r="F32" s="59"/>
      <c r="G32" s="60"/>
      <c r="H32" s="60"/>
      <c r="I32" s="60"/>
      <c r="J32" s="60"/>
      <c r="K32" s="61"/>
      <c r="L32" s="60"/>
      <c r="M32" s="58"/>
      <c r="N32" s="57"/>
      <c r="O32" s="62"/>
      <c r="P32" s="57"/>
    </row>
    <row r="33" spans="2:16" ht="15">
      <c r="B33" s="60"/>
      <c r="C33" s="63"/>
      <c r="D33" s="58"/>
      <c r="E33" s="57"/>
      <c r="F33" s="57"/>
      <c r="G33" s="57"/>
      <c r="H33" s="57"/>
      <c r="I33" s="57"/>
      <c r="J33" s="57"/>
      <c r="K33" s="64"/>
      <c r="L33" s="57"/>
      <c r="M33" s="57"/>
      <c r="N33" s="57"/>
      <c r="O33" s="62"/>
      <c r="P33" s="57"/>
    </row>
    <row r="34" spans="2:16" ht="15">
      <c r="B34" s="65" t="s">
        <v>29</v>
      </c>
      <c r="C34" s="57"/>
      <c r="D34" s="57"/>
      <c r="E34" s="65"/>
      <c r="F34" s="65" t="s">
        <v>30</v>
      </c>
      <c r="G34" s="66"/>
      <c r="H34" s="65"/>
      <c r="I34" s="67"/>
      <c r="J34" s="67"/>
      <c r="K34" s="68"/>
      <c r="L34" s="65" t="s">
        <v>31</v>
      </c>
      <c r="M34" s="67"/>
      <c r="N34" s="65"/>
      <c r="O34" s="58"/>
      <c r="P34" s="57"/>
    </row>
    <row r="35" spans="2:16" ht="15">
      <c r="B35" s="60"/>
      <c r="C35" s="57"/>
      <c r="D35" s="57"/>
      <c r="E35" s="65"/>
      <c r="F35" s="66"/>
      <c r="G35" s="66"/>
      <c r="H35" s="65"/>
      <c r="I35" s="67"/>
      <c r="J35" s="67"/>
      <c r="K35" s="68"/>
      <c r="L35" s="65"/>
      <c r="M35" s="67"/>
      <c r="N35" s="65"/>
      <c r="O35" s="58"/>
      <c r="P35" s="57"/>
    </row>
    <row r="36" spans="2:16" ht="15">
      <c r="B36" s="65" t="s">
        <v>32</v>
      </c>
      <c r="C36" s="65"/>
      <c r="D36" s="58"/>
      <c r="E36" s="58"/>
      <c r="F36" s="59"/>
      <c r="G36" s="60"/>
      <c r="H36" s="60"/>
      <c r="I36" s="60"/>
      <c r="J36" s="60"/>
      <c r="K36" s="61"/>
      <c r="L36" s="59"/>
      <c r="M36" s="58"/>
      <c r="N36" s="57"/>
      <c r="O36" s="62"/>
      <c r="P36" s="57"/>
    </row>
    <row r="37" spans="2:16" ht="15">
      <c r="B37" s="69"/>
      <c r="C37" s="70"/>
      <c r="D37" s="71"/>
      <c r="E37" s="71"/>
      <c r="F37" s="72"/>
      <c r="G37" s="73"/>
      <c r="H37" s="73"/>
      <c r="I37" s="73"/>
      <c r="J37" s="73"/>
      <c r="K37" s="74"/>
      <c r="L37" s="72"/>
      <c r="M37" s="75"/>
      <c r="N37" s="76"/>
      <c r="O37" s="77"/>
      <c r="P37" s="76"/>
    </row>
    <row r="38" spans="2:16" ht="15">
      <c r="B38" s="78" t="s">
        <v>33</v>
      </c>
      <c r="C38" s="79"/>
      <c r="D38" s="80"/>
      <c r="E38" s="80"/>
      <c r="F38" s="81"/>
      <c r="G38" s="82"/>
      <c r="H38" s="82"/>
      <c r="I38" s="82"/>
      <c r="J38" s="82"/>
      <c r="K38" s="83"/>
      <c r="L38" s="81"/>
      <c r="M38" s="84"/>
      <c r="N38" s="85"/>
      <c r="O38" s="86"/>
      <c r="P38" s="87"/>
    </row>
    <row r="39" spans="2:16" ht="15">
      <c r="B39" s="88" t="s">
        <v>34</v>
      </c>
      <c r="C39" s="89"/>
      <c r="D39" s="89"/>
      <c r="E39" s="89"/>
      <c r="F39" s="89"/>
      <c r="G39" s="89"/>
      <c r="H39" s="89"/>
      <c r="I39" s="89"/>
      <c r="J39" s="89"/>
      <c r="K39" s="90"/>
      <c r="L39" s="89"/>
      <c r="M39" s="89"/>
      <c r="N39" s="89"/>
      <c r="O39" s="91"/>
      <c r="P39" s="92"/>
    </row>
    <row r="40" spans="2:16" ht="15">
      <c r="B40" s="62"/>
      <c r="C40" s="57"/>
      <c r="D40" s="57"/>
      <c r="E40" s="57"/>
      <c r="F40" s="57"/>
      <c r="G40" s="57"/>
      <c r="H40" s="57"/>
      <c r="I40" s="57"/>
      <c r="J40" s="57"/>
      <c r="K40" s="64"/>
      <c r="L40" s="57"/>
      <c r="M40" s="57"/>
      <c r="N40" s="57"/>
      <c r="O40" s="62"/>
      <c r="P40" s="57"/>
    </row>
    <row r="41" spans="2:16" ht="15">
      <c r="B41" s="39" t="s">
        <v>35</v>
      </c>
      <c r="C41" s="57"/>
      <c r="D41" s="57"/>
      <c r="E41" s="57"/>
      <c r="F41" s="57"/>
      <c r="G41" s="57"/>
      <c r="H41" s="57"/>
      <c r="I41" s="57"/>
      <c r="J41" s="39"/>
      <c r="K41" s="39"/>
      <c r="L41" s="57"/>
      <c r="M41" s="57"/>
      <c r="N41" s="57"/>
      <c r="O41" s="62"/>
      <c r="P41" s="57"/>
    </row>
    <row r="42" spans="2:16" ht="15">
      <c r="B42" s="93" t="s">
        <v>36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ht="15">
      <c r="K43"/>
    </row>
    <row r="44" ht="15">
      <c r="K44"/>
    </row>
    <row r="48" ht="15"/>
    <row r="49" ht="15"/>
  </sheetData>
  <sheetProtection/>
  <mergeCells count="5">
    <mergeCell ref="C1:N1"/>
    <mergeCell ref="O2:P2"/>
    <mergeCell ref="B4:P4"/>
    <mergeCell ref="A7:P7"/>
    <mergeCell ref="B18:P1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2012-10-16T18:13:34Z</dcterms:created>
  <dcterms:modified xsi:type="dcterms:W3CDTF">2012-10-16T18:15:20Z</dcterms:modified>
  <cp:category/>
  <cp:version/>
  <cp:contentType/>
  <cp:contentStatus/>
</cp:coreProperties>
</file>