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<sst xmlns="http://schemas.openxmlformats.org/spreadsheetml/2006/main" count="51" uniqueCount="22">
  <si>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</si>
  <si>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</si>
  <si>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</si>
  <si>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</si>
  <si>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VRIJSPEL</t>
  </si>
  <si>
    <t xml:space="preserve">        KLEIN</t>
  </si>
  <si>
    <t>datum: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</si>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</sst>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62</xdr:row>
      <xdr:rowOff>0</xdr:rowOff>
    </xdr:from>
    <xdr:to>
      <xdr:col>12</xdr:col>
      <xdr:colOff>85725</xdr:colOff>
      <xdr:row>65</xdr:row>
      <xdr:rowOff>9525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801100"/>
          <a:ext cx="5838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0039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41228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AXC Dirk</v>
      </c>
      <c r="C6" s="22"/>
      <c r="D6" s="22"/>
      <c r="E6" s="22"/>
      <c r="F6" s="22" t="s">
        <v>12</v>
      </c>
      <c r="G6" s="24" t="str">
        <f>VLOOKUP(L6,'[1]LEDEN'!A:E,3,FALSE)</f>
        <v>CBC-DLS</v>
      </c>
      <c r="H6" s="24"/>
      <c r="I6" s="22"/>
      <c r="J6" s="22"/>
      <c r="K6" s="22"/>
      <c r="L6" s="25">
        <v>5717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EVERAERDT Corneel</v>
      </c>
      <c r="D9" s="32"/>
      <c r="E9" s="32"/>
      <c r="F9" s="30">
        <v>2</v>
      </c>
      <c r="G9" s="30"/>
      <c r="H9" s="30">
        <v>160</v>
      </c>
      <c r="I9" s="30">
        <v>25</v>
      </c>
      <c r="J9" s="33">
        <f aca="true" t="shared" si="0" ref="J9:J14">ROUNDDOWN(H9/I9,2)</f>
        <v>6.4</v>
      </c>
      <c r="K9" s="30">
        <v>17</v>
      </c>
      <c r="L9" s="34"/>
      <c r="N9">
        <v>7315</v>
      </c>
    </row>
    <row r="10" spans="2:14" ht="15" customHeight="1">
      <c r="B10" s="30">
        <v>2</v>
      </c>
      <c r="C10" s="31" t="str">
        <f>VLOOKUP(N10,'[1]LEDEN'!A:E,2,FALSE)</f>
        <v>CLAUS Gino</v>
      </c>
      <c r="D10" s="32"/>
      <c r="E10" s="32"/>
      <c r="F10" s="30">
        <v>2</v>
      </c>
      <c r="G10" s="30"/>
      <c r="H10" s="30">
        <v>160</v>
      </c>
      <c r="I10" s="30">
        <v>25</v>
      </c>
      <c r="J10" s="33">
        <f t="shared" si="0"/>
        <v>6.4</v>
      </c>
      <c r="K10" s="30">
        <v>32</v>
      </c>
      <c r="L10" s="35">
        <v>1</v>
      </c>
      <c r="N10">
        <v>7308</v>
      </c>
    </row>
    <row r="11" spans="2:14" ht="15" customHeight="1">
      <c r="B11" s="30">
        <v>3</v>
      </c>
      <c r="C11" s="31" t="str">
        <f>VLOOKUP(N11,'[1]LEDEN'!A:E,2,FALSE)</f>
        <v>DEDIER Georges</v>
      </c>
      <c r="D11" s="32"/>
      <c r="E11" s="32"/>
      <c r="F11" s="30">
        <v>2</v>
      </c>
      <c r="G11" s="30"/>
      <c r="H11" s="30">
        <v>16</v>
      </c>
      <c r="I11" s="30">
        <v>24</v>
      </c>
      <c r="J11" s="33">
        <f t="shared" si="0"/>
        <v>0.66</v>
      </c>
      <c r="K11" s="30">
        <v>37</v>
      </c>
      <c r="L11" s="35"/>
      <c r="N11">
        <v>4768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336</v>
      </c>
      <c r="I14" s="38">
        <f>SUM(I9:I13)</f>
        <v>74</v>
      </c>
      <c r="J14" s="39">
        <f t="shared" si="0"/>
        <v>4.54</v>
      </c>
      <c r="K14" s="38">
        <f>MAX(K9:K13)</f>
        <v>37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DEDIER Georges</v>
      </c>
      <c r="C17" s="22"/>
      <c r="D17" s="22"/>
      <c r="E17" s="22"/>
      <c r="F17" s="22" t="s">
        <v>12</v>
      </c>
      <c r="G17" s="24" t="str">
        <f>VLOOKUP(L17,'[1]LEDEN'!A:E,3,FALSE)</f>
        <v>DOS</v>
      </c>
      <c r="H17" s="24"/>
      <c r="I17" s="22"/>
      <c r="J17" s="22"/>
      <c r="K17" s="22"/>
      <c r="L17" s="25">
        <v>4768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CLAUS Gino</v>
      </c>
      <c r="D20" s="32"/>
      <c r="E20" s="32"/>
      <c r="F20" s="30">
        <v>2</v>
      </c>
      <c r="G20" s="30"/>
      <c r="H20" s="30">
        <v>160</v>
      </c>
      <c r="I20" s="30">
        <v>17</v>
      </c>
      <c r="J20" s="33">
        <f aca="true" t="shared" si="1" ref="J20:J25">ROUNDDOWN(H20/I20,2)</f>
        <v>9.41</v>
      </c>
      <c r="K20" s="30">
        <v>37</v>
      </c>
      <c r="L20" s="34"/>
      <c r="N20">
        <v>7308</v>
      </c>
    </row>
    <row r="21" spans="2:14" ht="15">
      <c r="B21" s="30">
        <v>2</v>
      </c>
      <c r="C21" s="31" t="str">
        <f>VLOOKUP(N21,'[1]LEDEN'!A:E,2,FALSE)</f>
        <v>EVERAERDT Corneel</v>
      </c>
      <c r="D21" s="32"/>
      <c r="E21" s="32"/>
      <c r="F21" s="30">
        <v>2</v>
      </c>
      <c r="G21" s="30"/>
      <c r="H21" s="30">
        <v>160</v>
      </c>
      <c r="I21" s="30">
        <v>34</v>
      </c>
      <c r="J21" s="33">
        <f t="shared" si="1"/>
        <v>4.7</v>
      </c>
      <c r="K21" s="30">
        <v>25</v>
      </c>
      <c r="L21" s="35">
        <v>2</v>
      </c>
      <c r="N21">
        <v>7315</v>
      </c>
    </row>
    <row r="22" spans="2:14" ht="15">
      <c r="B22" s="30">
        <v>3</v>
      </c>
      <c r="C22" s="31" t="str">
        <f>VLOOKUP(N22,'[1]LEDEN'!A:E,2,FALSE)</f>
        <v>AXC Dirk</v>
      </c>
      <c r="D22" s="32"/>
      <c r="E22" s="32"/>
      <c r="F22" s="30">
        <v>0</v>
      </c>
      <c r="G22" s="30"/>
      <c r="H22" s="30">
        <v>132</v>
      </c>
      <c r="I22" s="30">
        <v>24</v>
      </c>
      <c r="J22" s="33">
        <f t="shared" si="1"/>
        <v>5.5</v>
      </c>
      <c r="K22" s="30">
        <v>19</v>
      </c>
      <c r="L22" s="35"/>
      <c r="N22">
        <v>5717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452</v>
      </c>
      <c r="I25" s="38">
        <f>SUM(I20:I24)</f>
        <v>75</v>
      </c>
      <c r="J25" s="39">
        <f t="shared" si="1"/>
        <v>6.02</v>
      </c>
      <c r="K25" s="38">
        <f>MAX(K20:K24)</f>
        <v>37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EVERAERDT Corneel</v>
      </c>
      <c r="C28" s="22"/>
      <c r="D28" s="22"/>
      <c r="E28" s="22"/>
      <c r="F28" s="44" t="s">
        <v>12</v>
      </c>
      <c r="G28" s="45" t="str">
        <f>VLOOKUP(L28,'[1]LEDEN'!A:E,3,FALSE)</f>
        <v>WOH</v>
      </c>
      <c r="H28" s="45"/>
      <c r="I28" s="44"/>
      <c r="J28" s="44"/>
      <c r="K28" s="44"/>
      <c r="L28" s="25">
        <v>7315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AXC Dirk</v>
      </c>
      <c r="D31" s="32"/>
      <c r="E31" s="32"/>
      <c r="F31" s="30">
        <v>0</v>
      </c>
      <c r="G31" s="30"/>
      <c r="H31" s="30">
        <v>147</v>
      </c>
      <c r="I31" s="30">
        <v>25</v>
      </c>
      <c r="J31" s="33">
        <f aca="true" t="shared" si="2" ref="J31:J36">ROUNDDOWN(H31/I31,2)</f>
        <v>5.88</v>
      </c>
      <c r="K31" s="30">
        <v>48</v>
      </c>
      <c r="L31" s="34"/>
      <c r="N31">
        <v>5717</v>
      </c>
    </row>
    <row r="32" spans="2:14" ht="15">
      <c r="B32" s="30">
        <v>2</v>
      </c>
      <c r="C32" s="31" t="str">
        <f>VLOOKUP(N32,'[1]LEDEN'!A:E,2,FALSE)</f>
        <v>DEDIER Georges</v>
      </c>
      <c r="D32" s="32"/>
      <c r="E32" s="32"/>
      <c r="F32" s="30">
        <v>0</v>
      </c>
      <c r="G32" s="30"/>
      <c r="H32" s="30">
        <v>153</v>
      </c>
      <c r="I32" s="30">
        <v>34</v>
      </c>
      <c r="J32" s="33">
        <f t="shared" si="2"/>
        <v>4.5</v>
      </c>
      <c r="K32" s="30">
        <v>35</v>
      </c>
      <c r="L32" s="35">
        <v>3</v>
      </c>
      <c r="N32">
        <v>4768</v>
      </c>
    </row>
    <row r="33" spans="2:14" ht="15">
      <c r="B33" s="30">
        <v>3</v>
      </c>
      <c r="C33" s="31" t="str">
        <f>VLOOKUP(N33,'[1]LEDEN'!A:E,2,FALSE)</f>
        <v>CLAUS Gino</v>
      </c>
      <c r="D33" s="32"/>
      <c r="E33" s="32"/>
      <c r="F33" s="30">
        <v>2</v>
      </c>
      <c r="G33" s="30"/>
      <c r="H33" s="30">
        <v>160</v>
      </c>
      <c r="I33" s="30">
        <v>19</v>
      </c>
      <c r="J33" s="33">
        <f t="shared" si="2"/>
        <v>8.42</v>
      </c>
      <c r="K33" s="30">
        <v>20</v>
      </c>
      <c r="L33" s="35"/>
      <c r="N33">
        <v>7308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460</v>
      </c>
      <c r="I36" s="38">
        <f>SUM(I31:I35)</f>
        <v>78</v>
      </c>
      <c r="J36" s="39">
        <f t="shared" si="2"/>
        <v>5.89</v>
      </c>
      <c r="K36" s="38">
        <f>MAX(K31:K35)</f>
        <v>48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CLAUS Gino</v>
      </c>
      <c r="C39" s="22"/>
      <c r="D39" s="22"/>
      <c r="E39" s="22"/>
      <c r="F39" s="44" t="s">
        <v>12</v>
      </c>
      <c r="G39" s="45" t="str">
        <f>VLOOKUP(L39,'[1]LEDEN'!A:E,3,FALSE)</f>
        <v>K.GHOK</v>
      </c>
      <c r="H39" s="45"/>
      <c r="I39" s="44"/>
      <c r="J39" s="44"/>
      <c r="K39" s="44"/>
      <c r="L39" s="25">
        <v>7308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DEDIER Georges</v>
      </c>
      <c r="D42" s="32"/>
      <c r="E42" s="32"/>
      <c r="F42" s="30">
        <v>0</v>
      </c>
      <c r="G42" s="30"/>
      <c r="H42" s="30">
        <v>55</v>
      </c>
      <c r="I42" s="30">
        <v>17</v>
      </c>
      <c r="J42" s="33">
        <f aca="true" t="shared" si="3" ref="J42:J47">ROUNDDOWN(H42/I42,2)</f>
        <v>3.23</v>
      </c>
      <c r="K42" s="30">
        <v>12</v>
      </c>
      <c r="L42" s="34"/>
      <c r="N42">
        <v>4768</v>
      </c>
    </row>
    <row r="43" spans="2:14" ht="15">
      <c r="B43" s="30">
        <v>2</v>
      </c>
      <c r="C43" s="31" t="str">
        <f>VLOOKUP(N43,'[1]LEDEN'!A:E,2,FALSE)</f>
        <v>AXC Dirk</v>
      </c>
      <c r="D43" s="32"/>
      <c r="E43" s="32"/>
      <c r="F43" s="30">
        <v>0</v>
      </c>
      <c r="G43" s="30"/>
      <c r="H43" s="30">
        <v>96</v>
      </c>
      <c r="I43" s="30">
        <v>25</v>
      </c>
      <c r="J43" s="33">
        <f t="shared" si="3"/>
        <v>3.84</v>
      </c>
      <c r="K43" s="30">
        <v>36</v>
      </c>
      <c r="L43" s="35">
        <v>4</v>
      </c>
      <c r="N43">
        <v>5717</v>
      </c>
    </row>
    <row r="44" spans="2:14" ht="15">
      <c r="B44" s="30">
        <v>3</v>
      </c>
      <c r="C44" s="31" t="str">
        <f>VLOOKUP(N44,'[1]LEDEN'!A:E,2,FALSE)</f>
        <v>EVERAERDT Corneel</v>
      </c>
      <c r="D44" s="32"/>
      <c r="E44" s="32"/>
      <c r="F44" s="30">
        <v>0</v>
      </c>
      <c r="G44" s="30"/>
      <c r="H44" s="30">
        <v>153</v>
      </c>
      <c r="I44" s="30">
        <v>19</v>
      </c>
      <c r="J44" s="33">
        <f t="shared" si="3"/>
        <v>8.05</v>
      </c>
      <c r="K44" s="30">
        <v>43</v>
      </c>
      <c r="L44" s="35"/>
      <c r="N44">
        <v>7315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304</v>
      </c>
      <c r="I47" s="38">
        <f>SUM(I42:I46)</f>
        <v>61</v>
      </c>
      <c r="J47" s="39">
        <f t="shared" si="3"/>
        <v>4.98</v>
      </c>
      <c r="K47" s="38">
        <f>MAX(K42:K46)</f>
        <v>43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64" ht="15"/>
    <row r="65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2012-11-18T16:02:50Z</cp:lastPrinted>
  <dcterms:created xsi:type="dcterms:W3CDTF">2012-11-18T16:02:39Z</dcterms:created>
  <dcterms:modified xsi:type="dcterms:W3CDTF">2012-11-18T16:04:19Z</dcterms:modified>
  <cp:category/>
  <cp:version/>
  <cp:contentType/>
  <cp:contentStatus/>
</cp:coreProperties>
</file>