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85" windowWidth="20115" windowHeight="89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<sst xmlns="http://schemas.openxmlformats.org/spreadsheetml/2006/main" count="51" uniqueCount="21">
  <si>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</si>
  <si>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</si>
  <si>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</si>
  <si>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</si>
  <si>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</si>
  <si>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 xml:space="preserve">        KLEIN</t>
  </si>
  <si>
    <t>datum: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</si>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</sst>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4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50</xdr:row>
      <xdr:rowOff>123825</xdr:rowOff>
    </xdr:from>
    <xdr:to>
      <xdr:col>12</xdr:col>
      <xdr:colOff>57150</xdr:colOff>
      <xdr:row>54</xdr:row>
      <xdr:rowOff>9525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38925"/>
          <a:ext cx="5962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4.42187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41342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DEWAELE Eddy</v>
      </c>
      <c r="C6" s="22"/>
      <c r="D6" s="22"/>
      <c r="E6" s="22"/>
      <c r="F6" s="24" t="s">
        <v>12</v>
      </c>
      <c r="G6" s="43" t="str">
        <f>VLOOKUP(L6,'[1]LEDEN'!A:E,3,FALSE)</f>
        <v>CBC-DLS</v>
      </c>
      <c r="H6" s="25"/>
      <c r="I6" s="24"/>
      <c r="J6" s="24"/>
      <c r="K6" s="24"/>
      <c r="L6" s="26">
        <v>8689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VAN DE VELDE Désiré</v>
      </c>
      <c r="D9" s="31"/>
      <c r="E9" s="31"/>
      <c r="F9" s="29">
        <v>0</v>
      </c>
      <c r="G9" s="29"/>
      <c r="H9" s="29">
        <v>14</v>
      </c>
      <c r="I9" s="29">
        <v>44</v>
      </c>
      <c r="J9" s="32">
        <f aca="true" t="shared" si="0" ref="J9:J14">ROUNDDOWN(H9/I9,3)</f>
        <v>0.318</v>
      </c>
      <c r="K9" s="29">
        <v>2</v>
      </c>
      <c r="L9" s="33"/>
      <c r="N9">
        <v>8459</v>
      </c>
    </row>
    <row r="10" spans="2:14" ht="15" customHeight="1">
      <c r="B10" s="29">
        <v>2</v>
      </c>
      <c r="C10" s="30" t="str">
        <f>VLOOKUP(N10,'[1]LEDEN'!A:E,2,FALSE)</f>
        <v>DEVOS Claude</v>
      </c>
      <c r="D10" s="31"/>
      <c r="E10" s="31"/>
      <c r="F10" s="29">
        <v>2</v>
      </c>
      <c r="G10" s="29"/>
      <c r="H10" s="29">
        <v>18</v>
      </c>
      <c r="I10" s="29">
        <v>52</v>
      </c>
      <c r="J10" s="32">
        <f t="shared" si="0"/>
        <v>0.346</v>
      </c>
      <c r="K10" s="29">
        <v>3</v>
      </c>
      <c r="L10" s="34">
        <v>1</v>
      </c>
      <c r="N10">
        <v>8873</v>
      </c>
    </row>
    <row r="11" spans="2:14" ht="15" customHeight="1">
      <c r="B11" s="29">
        <v>3</v>
      </c>
      <c r="C11" s="30" t="str">
        <f>VLOOKUP(N11,'[1]LEDEN'!A:E,2,FALSE)</f>
        <v>DE SMET Jean-Pierre</v>
      </c>
      <c r="D11" s="31"/>
      <c r="E11" s="31"/>
      <c r="F11" s="29">
        <v>2</v>
      </c>
      <c r="G11" s="29"/>
      <c r="H11" s="29">
        <v>18</v>
      </c>
      <c r="I11" s="29">
        <v>50</v>
      </c>
      <c r="J11" s="32">
        <f t="shared" si="0"/>
        <v>0.36</v>
      </c>
      <c r="K11" s="29">
        <v>3</v>
      </c>
      <c r="L11" s="34"/>
      <c r="N11">
        <v>4117</v>
      </c>
    </row>
    <row r="12" spans="2:12" ht="15" customHeight="1" hidden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4</v>
      </c>
      <c r="G14" s="37">
        <f>SUM(G9:G13)</f>
        <v>0</v>
      </c>
      <c r="H14" s="37">
        <f>SUM(H9:H13)</f>
        <v>50</v>
      </c>
      <c r="I14" s="37">
        <f>SUM(I9:I13)</f>
        <v>146</v>
      </c>
      <c r="J14" s="38">
        <f t="shared" si="0"/>
        <v>0.342</v>
      </c>
      <c r="K14" s="37">
        <f>MAX(K9:K13)</f>
        <v>3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DEVOS Claude</v>
      </c>
      <c r="C17" s="22"/>
      <c r="D17" s="22"/>
      <c r="E17" s="22"/>
      <c r="F17" s="24" t="s">
        <v>12</v>
      </c>
      <c r="G17" s="25" t="str">
        <f>VLOOKUP(L17,'[1]LEDEN'!A:E,3,FALSE)</f>
        <v>WOH</v>
      </c>
      <c r="H17" s="25"/>
      <c r="I17" s="24"/>
      <c r="J17" s="24"/>
      <c r="K17" s="24"/>
      <c r="L17" s="26">
        <v>8873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DE SMET Jean-Pierre</v>
      </c>
      <c r="D20" s="31"/>
      <c r="E20" s="31"/>
      <c r="F20" s="29">
        <v>2</v>
      </c>
      <c r="G20" s="29"/>
      <c r="H20" s="29">
        <v>18</v>
      </c>
      <c r="I20" s="29">
        <v>57</v>
      </c>
      <c r="J20" s="32">
        <f aca="true" t="shared" si="1" ref="J20:J25">ROUNDDOWN(H20/I20,3)</f>
        <v>0.315</v>
      </c>
      <c r="K20" s="29">
        <v>3</v>
      </c>
      <c r="L20" s="33"/>
      <c r="N20">
        <v>4117</v>
      </c>
    </row>
    <row r="21" spans="2:14" ht="15">
      <c r="B21" s="29"/>
      <c r="C21" s="30" t="str">
        <f>VLOOKUP(N21,'[1]LEDEN'!A:E,2,FALSE)</f>
        <v>DEWAELE Eddy</v>
      </c>
      <c r="D21" s="31"/>
      <c r="E21" s="31"/>
      <c r="F21" s="29">
        <v>0</v>
      </c>
      <c r="G21" s="29"/>
      <c r="H21" s="29">
        <v>17</v>
      </c>
      <c r="I21" s="29">
        <v>52</v>
      </c>
      <c r="J21" s="32">
        <f t="shared" si="1"/>
        <v>0.326</v>
      </c>
      <c r="K21" s="29">
        <v>2</v>
      </c>
      <c r="L21" s="34">
        <v>2</v>
      </c>
      <c r="N21">
        <v>8689</v>
      </c>
    </row>
    <row r="22" spans="2:14" ht="15">
      <c r="B22" s="29"/>
      <c r="C22" s="30" t="str">
        <f>VLOOKUP(N22,'[1]LEDEN'!A:E,2,FALSE)</f>
        <v>VAN DE VELDE Désiré</v>
      </c>
      <c r="D22" s="31"/>
      <c r="E22" s="31"/>
      <c r="F22" s="29">
        <v>2</v>
      </c>
      <c r="G22" s="29"/>
      <c r="H22" s="29">
        <v>18</v>
      </c>
      <c r="I22" s="29">
        <v>47</v>
      </c>
      <c r="J22" s="32">
        <f t="shared" si="1"/>
        <v>0.382</v>
      </c>
      <c r="K22" s="29">
        <v>3</v>
      </c>
      <c r="L22" s="34"/>
      <c r="N22">
        <v>8459</v>
      </c>
    </row>
    <row r="23" spans="2:12" ht="12.75" customHeight="1" hidden="1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2.75" customHeight="1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53</v>
      </c>
      <c r="I25" s="37">
        <f>SUM(I20:I24)</f>
        <v>156</v>
      </c>
      <c r="J25" s="38">
        <f t="shared" si="1"/>
        <v>0.339</v>
      </c>
      <c r="K25" s="37">
        <f>MAX(K20:K24)</f>
        <v>3</v>
      </c>
      <c r="L25" s="39" t="s">
        <v>20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VAN DE VELDE Désiré</v>
      </c>
      <c r="C28" s="22"/>
      <c r="D28" s="22"/>
      <c r="E28" s="22"/>
      <c r="F28" s="24" t="s">
        <v>12</v>
      </c>
      <c r="G28" s="43" t="str">
        <f>VLOOKUP(L28,'[1]LEDEN'!A:E,3,FALSE)</f>
        <v>CBC-DLS</v>
      </c>
      <c r="H28" s="25"/>
      <c r="I28" s="24"/>
      <c r="J28" s="24"/>
      <c r="K28" s="24"/>
      <c r="L28" s="26">
        <v>8459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DEWAELE Eddy</v>
      </c>
      <c r="D31" s="31"/>
      <c r="E31" s="31"/>
      <c r="F31" s="29">
        <v>2</v>
      </c>
      <c r="G31" s="29"/>
      <c r="H31" s="29">
        <v>18</v>
      </c>
      <c r="I31" s="29">
        <v>44</v>
      </c>
      <c r="J31" s="32">
        <f aca="true" t="shared" si="2" ref="J31:J36">ROUNDDOWN(H31/I31,3)</f>
        <v>0.409</v>
      </c>
      <c r="K31" s="29">
        <v>2</v>
      </c>
      <c r="L31" s="33"/>
      <c r="N31">
        <v>8689</v>
      </c>
    </row>
    <row r="32" spans="2:14" ht="15">
      <c r="B32" s="29">
        <v>2</v>
      </c>
      <c r="C32" s="30" t="str">
        <f>VLOOKUP(N32,'[1]LEDEN'!A:E,2,FALSE)</f>
        <v>DE SMET Jean-Pierre</v>
      </c>
      <c r="D32" s="31"/>
      <c r="E32" s="31"/>
      <c r="F32" s="29">
        <v>2</v>
      </c>
      <c r="G32" s="29"/>
      <c r="H32" s="29">
        <v>18</v>
      </c>
      <c r="I32" s="29">
        <v>50</v>
      </c>
      <c r="J32" s="32">
        <f t="shared" si="2"/>
        <v>0.36</v>
      </c>
      <c r="K32" s="29">
        <v>2</v>
      </c>
      <c r="L32" s="34">
        <v>3</v>
      </c>
      <c r="N32">
        <v>4117</v>
      </c>
    </row>
    <row r="33" spans="2:14" ht="15">
      <c r="B33" s="29">
        <v>3</v>
      </c>
      <c r="C33" s="30" t="str">
        <f>VLOOKUP(N33,'[1]LEDEN'!A:E,2,FALSE)</f>
        <v>DEVOS Claude</v>
      </c>
      <c r="D33" s="31"/>
      <c r="E33" s="31"/>
      <c r="F33" s="29">
        <v>0</v>
      </c>
      <c r="G33" s="29"/>
      <c r="H33" s="29">
        <v>10</v>
      </c>
      <c r="I33" s="29">
        <v>47</v>
      </c>
      <c r="J33" s="32">
        <f t="shared" si="2"/>
        <v>0.212</v>
      </c>
      <c r="K33" s="29">
        <v>2</v>
      </c>
      <c r="L33" s="34"/>
      <c r="N33">
        <v>8873</v>
      </c>
    </row>
    <row r="34" spans="2:12" ht="12.75" customHeight="1" hidden="1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2.75" customHeight="1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4</v>
      </c>
      <c r="G36" s="37">
        <f>SUM(G31:G35)</f>
        <v>0</v>
      </c>
      <c r="H36" s="37">
        <f>SUM(H31:H35)</f>
        <v>46</v>
      </c>
      <c r="I36" s="37">
        <f>SUM(I31:I35)</f>
        <v>141</v>
      </c>
      <c r="J36" s="38">
        <f t="shared" si="2"/>
        <v>0.326</v>
      </c>
      <c r="K36" s="37">
        <f>MAX(K31:K35)</f>
        <v>2</v>
      </c>
      <c r="L36" s="39" t="s">
        <v>20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DE SMET Jean-Pierre</v>
      </c>
      <c r="C39" s="22"/>
      <c r="D39" s="22"/>
      <c r="E39" s="22"/>
      <c r="F39" s="24" t="s">
        <v>12</v>
      </c>
      <c r="G39" s="25" t="str">
        <f>VLOOKUP(L39,'[1]LEDEN'!A:E,3,FALSE)</f>
        <v>RT</v>
      </c>
      <c r="H39" s="25"/>
      <c r="I39" s="24"/>
      <c r="J39" s="24"/>
      <c r="K39" s="24"/>
      <c r="L39" s="26">
        <v>4117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DEVOS Claude</v>
      </c>
      <c r="D42" s="31"/>
      <c r="E42" s="31"/>
      <c r="F42" s="29">
        <v>0</v>
      </c>
      <c r="G42" s="29"/>
      <c r="H42" s="29">
        <v>10</v>
      </c>
      <c r="I42" s="29">
        <v>57</v>
      </c>
      <c r="J42" s="32">
        <f aca="true" t="shared" si="3" ref="J42:J47">ROUNDDOWN(H42/I42,3)</f>
        <v>0.175</v>
      </c>
      <c r="K42" s="29">
        <v>3</v>
      </c>
      <c r="L42" s="33"/>
      <c r="N42">
        <v>8873</v>
      </c>
    </row>
    <row r="43" spans="2:14" ht="15">
      <c r="B43" s="29">
        <v>2</v>
      </c>
      <c r="C43" s="30" t="str">
        <f>VLOOKUP(N43,'[1]LEDEN'!A:E,2,FALSE)</f>
        <v>VAN DE VELDE Désiré</v>
      </c>
      <c r="D43" s="31"/>
      <c r="E43" s="31"/>
      <c r="F43" s="29">
        <v>0</v>
      </c>
      <c r="G43" s="29"/>
      <c r="H43" s="29">
        <v>17</v>
      </c>
      <c r="I43" s="29">
        <v>50</v>
      </c>
      <c r="J43" s="32">
        <f t="shared" si="3"/>
        <v>0.34</v>
      </c>
      <c r="K43" s="29">
        <v>2</v>
      </c>
      <c r="L43" s="34">
        <v>4</v>
      </c>
      <c r="N43">
        <v>8459</v>
      </c>
    </row>
    <row r="44" spans="2:14" ht="15">
      <c r="B44" s="29">
        <v>3</v>
      </c>
      <c r="C44" s="30" t="str">
        <f>VLOOKUP(N44,'[1]LEDEN'!A:E,2,FALSE)</f>
        <v>DEWAELE Eddy</v>
      </c>
      <c r="D44" s="31"/>
      <c r="E44" s="31"/>
      <c r="F44" s="29">
        <v>0</v>
      </c>
      <c r="G44" s="29"/>
      <c r="H44" s="29">
        <v>9</v>
      </c>
      <c r="I44" s="29">
        <v>50</v>
      </c>
      <c r="J44" s="32">
        <f t="shared" si="3"/>
        <v>0.18</v>
      </c>
      <c r="K44" s="29">
        <v>1</v>
      </c>
      <c r="L44" s="34"/>
      <c r="N44">
        <v>8689</v>
      </c>
    </row>
    <row r="45" spans="2:12" ht="12.75" customHeight="1" hidden="1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2.75" customHeight="1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0</v>
      </c>
      <c r="G47" s="37">
        <f>SUM(G42:G46)</f>
        <v>0</v>
      </c>
      <c r="H47" s="37">
        <f>SUM(H42:H46)</f>
        <v>36</v>
      </c>
      <c r="I47" s="37">
        <f>SUM(I42:I46)</f>
        <v>157</v>
      </c>
      <c r="J47" s="38">
        <f t="shared" si="3"/>
        <v>0.229</v>
      </c>
      <c r="K47" s="37">
        <f>MAX(K42:K46)</f>
        <v>3</v>
      </c>
      <c r="L47" s="39" t="s">
        <v>20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2" ht="15"/>
    <row r="53" ht="15"/>
    <row r="54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2013-03-10T10:17:07Z</dcterms:created>
  <dcterms:modified xsi:type="dcterms:W3CDTF">2013-03-10T10:20:32Z</dcterms:modified>
  <cp:category/>
  <cp:version/>
  <cp:contentType/>
  <cp:contentStatus/>
</cp:coreProperties>
</file>