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<sst xmlns="http://schemas.openxmlformats.org/spreadsheetml/2006/main" count="40" uniqueCount="39">
  <si>
    <t>GEWEST BEIDE - VLAANDEREN</t>
  </si>
  <si>
    <t>sportjaar :</t>
  </si>
  <si>
    <t>2012-2013</t>
  </si>
  <si>
    <t>DISTRICT :  zuidwestvlaanderen</t>
  </si>
  <si>
    <t>KAMPIOENSCHAP VAN BELGIE : 1°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</si>
  <si>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</si>
  <si>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</si>
  <si>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</si>
  <si>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</si>
  <si>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</si>
  <si>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</si>
  <si>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</si>
  <si>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</si>
  <si>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</si>
  <si>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</si>
  <si>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</si>
  <si>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Forfait</t>
  </si>
  <si>
    <t>DISTRICTFINALE 1° DRIEBAND K.B.</t>
  </si>
  <si>
    <t>* DEELNEMERS</t>
  </si>
  <si>
    <t xml:space="preserve">Al deze wedstrijden worden gespeeld in </t>
  </si>
  <si>
    <t>Kon. Kortrijkse BC, Ringlaan 32 te Kortrijk</t>
  </si>
  <si>
    <t>Tel.: 056/37.29.66.</t>
  </si>
  <si>
    <t>zaterdag 2 maart 2013 om 14u00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</si>
  <si>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</si>
  <si>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</si>
  <si>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</si>
  <si>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</si>
  <si>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</si>
  <si>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</si>
  <si>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</si>
  <si>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</si>
  <si>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</si>
  <si>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20 &amp; 21/04/2013</t>
  </si>
  <si>
    <t>in het district Gent.</t>
  </si>
  <si>
    <t>Uitslagen binnen de 24 uur naar: De Moor Frederik, Tuttegemstraat 36 te 9870  MACHELEN (O.-Vl.)</t>
  </si>
  <si>
    <t>Tel.: 0496/26.44.85       Fax: 09/386.65.22.        Email : frederik.de.moor1@telenet.be</t>
  </si>
  <si>
    <t>uiterste speeldatum : zondag 3 maart 2013</t>
  </si>
  <si>
    <t>1-3 en 2-4, vervolgens V1-W2  &amp;  V2-W1, V1-V2  &amp;  W1-W2</t>
  </si>
  <si>
    <t>Opmaak kalender : 10 februari 2013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</si>
</sst>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4"/>
      <color indexed="40"/>
      <name val="Calibri"/>
      <family val="2"/>
    </font>
    <font>
      <b/>
      <i/>
      <sz val="18"/>
      <color indexed="40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B0F0"/>
      <name val="Calibri"/>
      <family val="2"/>
    </font>
    <font>
      <b/>
      <i/>
      <sz val="18"/>
      <color rgb="FF00B0F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3" fillId="33" borderId="10" xfId="54" applyFont="1" applyFill="1" applyBorder="1" applyAlignment="1">
      <alignment horizontal="left"/>
      <protection/>
    </xf>
    <xf numFmtId="0" fontId="3" fillId="34" borderId="10" xfId="54" applyFont="1" applyFill="1" applyBorder="1" applyAlignment="1">
      <alignment horizontal="center"/>
      <protection/>
    </xf>
    <xf numFmtId="0" fontId="5" fillId="34" borderId="11" xfId="54" applyFont="1" applyFill="1" applyBorder="1" applyAlignment="1">
      <alignment horizontal="center"/>
      <protection/>
    </xf>
    <xf numFmtId="0" fontId="5" fillId="34" borderId="12" xfId="54" applyFont="1" applyFill="1" applyBorder="1" applyAlignment="1">
      <alignment horizontal="left"/>
      <protection/>
    </xf>
    <xf numFmtId="0" fontId="3" fillId="33" borderId="13" xfId="54" applyFont="1" applyFill="1" applyBorder="1" applyAlignment="1">
      <alignment horizontal="left"/>
      <protection/>
    </xf>
    <xf numFmtId="0" fontId="3" fillId="34" borderId="13" xfId="54" applyFont="1" applyFill="1" applyBorder="1" applyAlignment="1">
      <alignment horizontal="center"/>
      <protection/>
    </xf>
    <xf numFmtId="0" fontId="5" fillId="34" borderId="0" xfId="54" applyFont="1" applyFill="1" applyBorder="1" applyAlignment="1">
      <alignment horizontal="left"/>
      <protection/>
    </xf>
    <xf numFmtId="0" fontId="6" fillId="34" borderId="0" xfId="54" applyFont="1" applyFill="1" applyBorder="1" applyAlignment="1">
      <alignment horizontal="left"/>
      <protection/>
    </xf>
    <xf numFmtId="0" fontId="7" fillId="34" borderId="0" xfId="54" applyFont="1" applyFill="1" applyBorder="1">
      <alignment/>
      <protection/>
    </xf>
    <xf numFmtId="0" fontId="5" fillId="34" borderId="0" xfId="54" applyFont="1" applyFill="1" applyBorder="1" applyAlignment="1">
      <alignment horizontal="center"/>
      <protection/>
    </xf>
    <xf numFmtId="1" fontId="5" fillId="34" borderId="0" xfId="54" applyNumberFormat="1" applyFont="1" applyFill="1" applyBorder="1" applyAlignment="1">
      <alignment horizontal="center"/>
      <protection/>
    </xf>
    <xf numFmtId="164" fontId="5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8" fillId="33" borderId="13" xfId="54" applyFont="1" applyFill="1" applyBorder="1" applyAlignment="1">
      <alignment horizontal="left"/>
      <protection/>
    </xf>
    <xf numFmtId="0" fontId="8" fillId="34" borderId="13" xfId="54" applyFont="1" applyFill="1" applyBorder="1" applyAlignment="1">
      <alignment horizontal="center"/>
      <protection/>
    </xf>
    <xf numFmtId="0" fontId="8" fillId="34" borderId="0" xfId="54" applyFont="1" applyFill="1" applyBorder="1" applyAlignment="1">
      <alignment horizontal="left"/>
      <protection/>
    </xf>
    <xf numFmtId="0" fontId="4" fillId="34" borderId="0" xfId="54" applyFont="1" applyFill="1" applyBorder="1" applyAlignment="1">
      <alignment horizontal="left"/>
      <protection/>
    </xf>
    <xf numFmtId="0" fontId="4" fillId="34" borderId="0" xfId="54" applyFont="1" applyFill="1" applyBorder="1">
      <alignment/>
      <protection/>
    </xf>
    <xf numFmtId="0" fontId="4" fillId="34" borderId="0" xfId="54" applyFont="1" applyFill="1" applyBorder="1" applyAlignment="1">
      <alignment horizontal="center"/>
      <protection/>
    </xf>
    <xf numFmtId="1" fontId="4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2" fillId="33" borderId="15" xfId="54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4" fillId="0" borderId="0" xfId="54" applyFont="1" applyFill="1" applyBorder="1" applyAlignment="1">
      <alignment horizontal="left"/>
      <protection/>
    </xf>
    <xf numFmtId="0" fontId="11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4" applyFont="1" applyAlignment="1">
      <alignment horizontal="left"/>
      <protection/>
    </xf>
    <xf numFmtId="0" fontId="13" fillId="0" borderId="0" xfId="54" applyFont="1" applyAlignment="1">
      <alignment horizontal="center"/>
      <protection/>
    </xf>
    <xf numFmtId="1" fontId="13" fillId="0" borderId="0" xfId="54" applyNumberFormat="1" applyFont="1" applyAlignment="1">
      <alignment horizontal="center"/>
      <protection/>
    </xf>
    <xf numFmtId="165" fontId="13" fillId="0" borderId="0" xfId="54" applyNumberFormat="1" applyFont="1" applyAlignment="1">
      <alignment horizontal="right"/>
      <protection/>
    </xf>
    <xf numFmtId="0" fontId="2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6" xfId="54" applyFont="1" applyBorder="1" applyAlignment="1">
      <alignment horizontal="left"/>
      <protection/>
    </xf>
    <xf numFmtId="0" fontId="34" fillId="0" borderId="17" xfId="54" applyFont="1" applyBorder="1" applyAlignment="1">
      <alignment horizontal="left"/>
      <protection/>
    </xf>
    <xf numFmtId="0" fontId="35" fillId="0" borderId="17" xfId="54" applyFont="1" applyBorder="1">
      <alignment/>
      <protection/>
    </xf>
    <xf numFmtId="0" fontId="35" fillId="0" borderId="17" xfId="54" applyFont="1" applyBorder="1" applyAlignment="1">
      <alignment horizontal="left"/>
      <protection/>
    </xf>
    <xf numFmtId="0" fontId="35" fillId="0" borderId="17" xfId="54" applyFont="1" applyBorder="1" applyAlignment="1">
      <alignment horizontal="center"/>
      <protection/>
    </xf>
    <xf numFmtId="1" fontId="35" fillId="0" borderId="17" xfId="54" applyNumberFormat="1" applyFont="1" applyBorder="1" applyAlignment="1">
      <alignment horizontal="center"/>
      <protection/>
    </xf>
    <xf numFmtId="0" fontId="33" fillId="0" borderId="17" xfId="54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left"/>
    </xf>
    <xf numFmtId="0" fontId="4" fillId="34" borderId="11" xfId="54" applyFont="1" applyFill="1" applyBorder="1" applyAlignment="1">
      <alignment horizontal="center"/>
      <protection/>
    </xf>
    <xf numFmtId="0" fontId="9" fillId="34" borderId="15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0" borderId="2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46</xdr:row>
      <xdr:rowOff>76200</xdr:rowOff>
    </xdr:from>
    <xdr:to>
      <xdr:col>15</xdr:col>
      <xdr:colOff>419100</xdr:colOff>
      <xdr:row>49</xdr:row>
      <xdr:rowOff>104775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734425"/>
          <a:ext cx="6267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zonden\afgewerkt\vl%20vk%201e%20drie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84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1"/>
      <c r="L2" s="12"/>
      <c r="M2" s="13"/>
      <c r="N2" s="13"/>
      <c r="O2" s="12"/>
      <c r="P2" s="14"/>
    </row>
    <row r="3" spans="1:16" ht="15">
      <c r="A3" s="15"/>
      <c r="B3" s="16"/>
      <c r="C3" s="17"/>
      <c r="D3" s="18"/>
      <c r="E3" s="18"/>
      <c r="F3" s="19"/>
      <c r="G3" s="20"/>
      <c r="H3" s="20"/>
      <c r="I3" s="20"/>
      <c r="J3" s="20"/>
      <c r="K3" s="21"/>
      <c r="L3" s="20"/>
      <c r="M3" s="13"/>
      <c r="N3" s="13"/>
      <c r="O3" s="22"/>
      <c r="P3" s="14"/>
    </row>
    <row r="4" spans="1:16" ht="15.75" thickBot="1">
      <c r="A4" s="23"/>
      <c r="B4" s="85" t="s">
        <v>4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</row>
    <row r="5" spans="3:6" ht="12.75" customHeight="1">
      <c r="C5" s="25" t="s">
        <v>5</v>
      </c>
      <c r="D5" s="26"/>
      <c r="E5" s="26"/>
      <c r="F5" s="27"/>
    </row>
    <row r="6" ht="6" customHeight="1" thickBot="1"/>
    <row r="7" spans="1:16" ht="19.5" thickBot="1">
      <c r="A7" s="88" t="s">
        <v>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</row>
    <row r="8" ht="6.75" customHeight="1"/>
    <row r="9" spans="2:15" ht="11.2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2:15" ht="15">
      <c r="B10">
        <f aca="true" t="shared" si="0" ref="B10:B15">B9+1</f>
        <v>1</v>
      </c>
      <c r="C10" s="31">
        <v>8425</v>
      </c>
      <c r="D10" s="32" t="str">
        <f>VLOOKUP(C10,'[1]LEDEN'!A:C,2,FALSE)</f>
        <v>MILLET Michel</v>
      </c>
      <c r="F10" s="24" t="str">
        <f>VLOOKUP(C10,'[1]LEDEN'!A:C,3,FALSE)</f>
        <v>KK</v>
      </c>
      <c r="J10" s="24">
        <v>6</v>
      </c>
      <c r="K10" s="33">
        <v>161</v>
      </c>
      <c r="L10" s="24">
        <v>197</v>
      </c>
      <c r="M10" s="34">
        <f aca="true" t="shared" si="1" ref="M10:M15">IF(L10&lt;&gt;"",(K10/L10)-0.0005,"")</f>
        <v>0.816758883248731</v>
      </c>
      <c r="N10" s="24">
        <v>8</v>
      </c>
      <c r="O10" s="24" t="str">
        <f aca="true" t="shared" si="2" ref="O10:O15">IF(M10&lt;0.79,"OG",IF(AND(M10&gt;=0.79,M10&lt;0.975),"MG",IF(M10&gt;=0.975,"PR","")))</f>
        <v>MG</v>
      </c>
    </row>
    <row r="11" spans="2:15" ht="15">
      <c r="B11">
        <f t="shared" si="0"/>
        <v>2</v>
      </c>
      <c r="C11" s="31">
        <v>9075</v>
      </c>
      <c r="D11" s="32" t="str">
        <f>VLOOKUP(C11,'[1]LEDEN'!A:C,2,FALSE)</f>
        <v>FLORIN Marc</v>
      </c>
      <c r="F11" s="24" t="str">
        <f>VLOOKUP(C11,'[1]LEDEN'!A:C,3,FALSE)</f>
        <v>RT</v>
      </c>
      <c r="J11" s="24">
        <v>3</v>
      </c>
      <c r="K11" s="33">
        <v>162</v>
      </c>
      <c r="L11" s="24">
        <v>188</v>
      </c>
      <c r="M11" s="34">
        <f t="shared" si="1"/>
        <v>0.8612021276595745</v>
      </c>
      <c r="N11" s="24">
        <v>7</v>
      </c>
      <c r="O11" s="24" t="str">
        <f t="shared" si="2"/>
        <v>MG</v>
      </c>
    </row>
    <row r="12" spans="2:15" ht="15">
      <c r="B12">
        <f t="shared" si="0"/>
        <v>3</v>
      </c>
      <c r="C12" s="31">
        <v>4778</v>
      </c>
      <c r="D12" s="32" t="str">
        <f>VLOOKUP(C12,'[1]LEDEN'!A:C,2,FALSE)</f>
        <v>LEYN Philippe</v>
      </c>
      <c r="F12" s="24" t="str">
        <f>VLOOKUP(C12,'[1]LEDEN'!A:C,3,FALSE)</f>
        <v>DOS</v>
      </c>
      <c r="J12" s="24">
        <v>8</v>
      </c>
      <c r="K12" s="33">
        <v>166</v>
      </c>
      <c r="L12" s="24">
        <v>261</v>
      </c>
      <c r="M12" s="34">
        <f t="shared" si="1"/>
        <v>0.6355153256704982</v>
      </c>
      <c r="N12" s="24">
        <v>5</v>
      </c>
      <c r="O12" s="24" t="str">
        <f t="shared" si="2"/>
        <v>OG</v>
      </c>
    </row>
    <row r="13" spans="2:15" ht="15">
      <c r="B13">
        <f t="shared" si="0"/>
        <v>4</v>
      </c>
      <c r="C13" s="31">
        <v>4678</v>
      </c>
      <c r="D13" s="32" t="str">
        <f>VLOOKUP(C13,'[1]LEDEN'!A:C,2,FALSE)</f>
        <v>MYLLEVILLE Daniël</v>
      </c>
      <c r="F13" s="24" t="str">
        <f>VLOOKUP(C13,'[1]LEDEN'!A:C,3,FALSE)</f>
        <v>K.GHOK</v>
      </c>
      <c r="J13" s="24">
        <v>4</v>
      </c>
      <c r="K13" s="33">
        <v>131</v>
      </c>
      <c r="L13" s="24">
        <v>193</v>
      </c>
      <c r="M13" s="34">
        <f t="shared" si="1"/>
        <v>0.6782564766839378</v>
      </c>
      <c r="N13" s="24">
        <v>7</v>
      </c>
      <c r="O13" s="24" t="str">
        <f t="shared" si="2"/>
        <v>OG</v>
      </c>
    </row>
    <row r="14" spans="2:15" ht="15">
      <c r="B14">
        <f t="shared" si="0"/>
        <v>5</v>
      </c>
      <c r="C14" s="31">
        <v>8694</v>
      </c>
      <c r="D14" s="32" t="str">
        <f>VLOOKUP(C14,'[1]LEDEN'!A:C,2,FALSE)</f>
        <v>VANDEMAELE Paul-André</v>
      </c>
      <c r="F14" s="24" t="str">
        <f>VLOOKUP(C14,'[1]LEDEN'!A:C,3,FALSE)</f>
        <v>RT</v>
      </c>
      <c r="J14" s="24">
        <v>3</v>
      </c>
      <c r="K14" s="33">
        <v>150</v>
      </c>
      <c r="L14" s="24">
        <v>204</v>
      </c>
      <c r="M14" s="34">
        <f t="shared" si="1"/>
        <v>0.7347941176470589</v>
      </c>
      <c r="N14" s="24">
        <v>7</v>
      </c>
      <c r="O14" s="24" t="str">
        <f t="shared" si="2"/>
        <v>OG</v>
      </c>
    </row>
    <row r="15" spans="2:15" ht="15">
      <c r="B15">
        <f t="shared" si="0"/>
        <v>6</v>
      </c>
      <c r="C15" s="31">
        <v>8480</v>
      </c>
      <c r="D15" s="32" t="str">
        <f>VLOOKUP(C15,'[1]LEDEN'!A:C,2,FALSE)</f>
        <v>VANGANSBEKE Gerard</v>
      </c>
      <c r="F15" s="24" t="str">
        <f>VLOOKUP(C15,'[1]LEDEN'!A:C,3,FALSE)</f>
        <v>KK</v>
      </c>
      <c r="J15" s="24">
        <v>2</v>
      </c>
      <c r="K15" s="33">
        <v>144</v>
      </c>
      <c r="L15" s="24">
        <v>246</v>
      </c>
      <c r="M15" s="34">
        <f t="shared" si="1"/>
        <v>0.5848658536585366</v>
      </c>
      <c r="N15" s="24">
        <v>7</v>
      </c>
      <c r="O15" s="24" t="str">
        <f t="shared" si="2"/>
        <v>OG</v>
      </c>
    </row>
    <row r="16" spans="2:14" ht="15">
      <c r="B16"/>
      <c r="C16" s="31"/>
      <c r="D16" s="32"/>
      <c r="F16" s="24"/>
      <c r="J16" s="24"/>
      <c r="K16" s="33"/>
      <c r="L16" s="24"/>
      <c r="M16" s="34"/>
      <c r="N16" s="24"/>
    </row>
    <row r="17" spans="2:14" ht="15">
      <c r="B17"/>
      <c r="C17" s="31">
        <v>6730</v>
      </c>
      <c r="D17" s="32" t="str">
        <f>VLOOKUP(C17,'[1]LEDEN'!A:C,2,FALSE)</f>
        <v>DENOULET Johan</v>
      </c>
      <c r="F17" s="24" t="str">
        <f>VLOOKUP(C17,'[1]LEDEN'!A:C,3,FALSE)</f>
        <v>KK</v>
      </c>
      <c r="J17" s="32" t="s">
        <v>16</v>
      </c>
      <c r="K17" s="33"/>
      <c r="L17" s="24"/>
      <c r="M17" s="34">
        <f>IF(L17&lt;&gt;"",(K17/L17)-0.0005,"")</f>
      </c>
      <c r="N17" s="24"/>
    </row>
    <row r="18" spans="2:14" ht="15">
      <c r="B18"/>
      <c r="C18" s="31">
        <v>4713</v>
      </c>
      <c r="D18" s="32" t="str">
        <f>VLOOKUP(C18,'[1]LEDEN'!A:C,2,FALSE)</f>
        <v>LAMMENS Raphael</v>
      </c>
      <c r="F18" s="24" t="str">
        <f>VLOOKUP(C18,'[1]LEDEN'!A:C,3,FALSE)</f>
        <v>K.GHOK</v>
      </c>
      <c r="J18" s="32" t="s">
        <v>16</v>
      </c>
      <c r="K18" s="33"/>
      <c r="L18" s="24"/>
      <c r="M18" s="34">
        <f>IF(L18&lt;&gt;"",(#REF!/L18)-0.005,"")</f>
      </c>
      <c r="N18" s="24"/>
    </row>
    <row r="19" ht="15.75" thickBot="1"/>
    <row r="20" spans="2:16" ht="24" thickBot="1">
      <c r="B20" s="91" t="s">
        <v>17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2:16" ht="15">
      <c r="B21" s="35" t="s">
        <v>18</v>
      </c>
      <c r="D21" s="36"/>
      <c r="O21"/>
      <c r="P21" s="24"/>
    </row>
    <row r="22" spans="2:16" ht="15">
      <c r="B22">
        <v>1</v>
      </c>
      <c r="C22" s="31">
        <v>9075</v>
      </c>
      <c r="D22" s="32" t="str">
        <f>VLOOKUP(C22,'[1]LEDEN'!A:C,2,FALSE)</f>
        <v>FLORIN Marc</v>
      </c>
      <c r="F22" s="24" t="str">
        <f>VLOOKUP(C22,'[1]LEDEN'!A:C,3,FALSE)</f>
        <v>RT</v>
      </c>
      <c r="H22" s="37" t="s">
        <v>19</v>
      </c>
      <c r="O22"/>
      <c r="P22" s="24"/>
    </row>
    <row r="23" spans="2:16" ht="15">
      <c r="B23">
        <v>2</v>
      </c>
      <c r="C23" s="24">
        <v>8425</v>
      </c>
      <c r="D23" s="32" t="str">
        <f>VLOOKUP(C23,'[1]LEDEN'!A:C,2,FALSE)</f>
        <v>MILLET Michel</v>
      </c>
      <c r="F23" s="24" t="str">
        <f>VLOOKUP(C23,'[1]LEDEN'!A:C,3,FALSE)</f>
        <v>KK</v>
      </c>
      <c r="H23" s="37" t="s">
        <v>20</v>
      </c>
      <c r="O23"/>
      <c r="P23" s="24"/>
    </row>
    <row r="24" spans="2:16" ht="15">
      <c r="B24">
        <v>3</v>
      </c>
      <c r="C24" s="24">
        <v>8694</v>
      </c>
      <c r="D24" s="32" t="str">
        <f>VLOOKUP(C24,'[1]LEDEN'!A:C,2,FALSE)</f>
        <v>VANDEMAELE Paul-André</v>
      </c>
      <c r="F24" s="24" t="str">
        <f>VLOOKUP(C24,'[1]LEDEN'!A:C,3,FALSE)</f>
        <v>RT</v>
      </c>
      <c r="H24" s="37" t="s">
        <v>21</v>
      </c>
      <c r="O24"/>
      <c r="P24" s="24"/>
    </row>
    <row r="25" spans="2:16" ht="15">
      <c r="B25">
        <v>4</v>
      </c>
      <c r="C25" s="24">
        <v>4778</v>
      </c>
      <c r="D25" s="32" t="str">
        <f>VLOOKUP(C25,'[1]LEDEN'!A:C,2,FALSE)</f>
        <v>LEYN Philippe</v>
      </c>
      <c r="F25" s="24" t="str">
        <f>VLOOKUP(C25,'[1]LEDEN'!A:C,3,FALSE)</f>
        <v>DOS</v>
      </c>
      <c r="H25" s="37" t="s">
        <v>22</v>
      </c>
      <c r="O25"/>
      <c r="P25" s="24"/>
    </row>
    <row r="27" spans="2:16" ht="15">
      <c r="B27" s="38" t="s">
        <v>23</v>
      </c>
      <c r="C27" s="24"/>
      <c r="E27" s="39">
        <v>42</v>
      </c>
      <c r="O27"/>
      <c r="P27" s="24"/>
    </row>
    <row r="28" spans="2:16" ht="15">
      <c r="B28"/>
      <c r="C28" s="24"/>
      <c r="O28"/>
      <c r="P28" s="24"/>
    </row>
    <row r="29" spans="2:16" ht="15">
      <c r="B29" s="39" t="s">
        <v>24</v>
      </c>
      <c r="C29" s="24"/>
      <c r="E29" s="40" t="s">
        <v>25</v>
      </c>
      <c r="F29" s="41"/>
      <c r="G29" s="42"/>
      <c r="H29" s="42"/>
      <c r="I29" s="42"/>
      <c r="J29" s="42"/>
      <c r="K29" s="43"/>
      <c r="M29" s="44">
        <v>0.79</v>
      </c>
      <c r="O29"/>
      <c r="P29" s="24"/>
    </row>
    <row r="30" spans="5:13" ht="15">
      <c r="E30" s="45" t="s">
        <v>26</v>
      </c>
      <c r="M30" s="44">
        <v>0.79</v>
      </c>
    </row>
    <row r="32" spans="2:5" ht="15">
      <c r="B32" s="38" t="s">
        <v>27</v>
      </c>
      <c r="E32" t="s">
        <v>37</v>
      </c>
    </row>
    <row r="34" spans="2:16" ht="15">
      <c r="B34" s="46" t="s">
        <v>28</v>
      </c>
      <c r="C34" s="47"/>
      <c r="D34" s="48"/>
      <c r="E34" s="48"/>
      <c r="F34" s="49"/>
      <c r="G34" s="50"/>
      <c r="H34" s="50"/>
      <c r="I34" s="50"/>
      <c r="J34" s="50"/>
      <c r="K34" s="51"/>
      <c r="L34" s="50"/>
      <c r="M34" s="48"/>
      <c r="N34" s="47"/>
      <c r="O34" s="52"/>
      <c r="P34" s="47"/>
    </row>
    <row r="35" spans="2:16" ht="15">
      <c r="B35" s="50"/>
      <c r="C35" s="53"/>
      <c r="D35" s="48"/>
      <c r="E35" s="47"/>
      <c r="F35" s="47"/>
      <c r="G35" s="47"/>
      <c r="H35" s="47"/>
      <c r="I35" s="47"/>
      <c r="J35" s="47"/>
      <c r="K35" s="54"/>
      <c r="L35" s="47"/>
      <c r="M35" s="47"/>
      <c r="N35" s="47"/>
      <c r="O35" s="52"/>
      <c r="P35" s="47"/>
    </row>
    <row r="36" spans="2:16" ht="15">
      <c r="B36" s="55" t="s">
        <v>29</v>
      </c>
      <c r="C36" s="47"/>
      <c r="D36" s="47"/>
      <c r="E36" s="55"/>
      <c r="F36" s="55" t="s">
        <v>30</v>
      </c>
      <c r="G36" s="56"/>
      <c r="H36" s="55"/>
      <c r="I36" s="57"/>
      <c r="J36" s="57"/>
      <c r="K36" s="58"/>
      <c r="L36" s="55" t="s">
        <v>31</v>
      </c>
      <c r="M36" s="57"/>
      <c r="N36" s="55"/>
      <c r="O36" s="48"/>
      <c r="P36" s="47"/>
    </row>
    <row r="37" spans="2:16" ht="15">
      <c r="B37" s="50"/>
      <c r="C37" s="47"/>
      <c r="D37" s="47"/>
      <c r="E37" s="55"/>
      <c r="F37" s="56"/>
      <c r="G37" s="56"/>
      <c r="H37" s="55"/>
      <c r="I37" s="57"/>
      <c r="J37" s="57"/>
      <c r="K37" s="58"/>
      <c r="L37" s="55"/>
      <c r="M37" s="57"/>
      <c r="N37" s="55"/>
      <c r="O37" s="48"/>
      <c r="P37" s="47"/>
    </row>
    <row r="38" spans="2:16" ht="15">
      <c r="B38" s="55" t="s">
        <v>32</v>
      </c>
      <c r="C38" s="55"/>
      <c r="D38" s="48"/>
      <c r="E38" s="48"/>
      <c r="F38" s="49"/>
      <c r="G38" s="50"/>
      <c r="H38" s="50"/>
      <c r="I38" s="50"/>
      <c r="J38" s="50"/>
      <c r="K38" s="51"/>
      <c r="L38" s="49"/>
      <c r="M38" s="48"/>
      <c r="N38" s="47"/>
      <c r="O38" s="52"/>
      <c r="P38" s="47"/>
    </row>
    <row r="39" spans="2:16" ht="15">
      <c r="B39" s="55" t="s">
        <v>33</v>
      </c>
      <c r="C39" s="55"/>
      <c r="D39" s="48"/>
      <c r="E39" s="48"/>
      <c r="F39" s="49"/>
      <c r="G39" s="50"/>
      <c r="H39" s="50"/>
      <c r="I39" s="50"/>
      <c r="J39" s="50"/>
      <c r="K39" s="51"/>
      <c r="L39" s="49"/>
      <c r="M39" s="48"/>
      <c r="N39" s="47"/>
      <c r="O39" s="52"/>
      <c r="P39" s="47"/>
    </row>
    <row r="40" spans="2:16" ht="15">
      <c r="B40" s="59"/>
      <c r="C40" s="60"/>
      <c r="D40" s="61"/>
      <c r="E40" s="61"/>
      <c r="F40" s="62"/>
      <c r="G40" s="63"/>
      <c r="H40" s="63"/>
      <c r="I40" s="63"/>
      <c r="J40" s="63"/>
      <c r="K40" s="64"/>
      <c r="L40" s="62"/>
      <c r="M40" s="65"/>
      <c r="N40" s="66"/>
      <c r="O40" s="67"/>
      <c r="P40" s="66"/>
    </row>
    <row r="41" spans="2:16" ht="15">
      <c r="B41" s="68" t="s">
        <v>34</v>
      </c>
      <c r="C41" s="69"/>
      <c r="D41" s="70"/>
      <c r="E41" s="70"/>
      <c r="F41" s="71"/>
      <c r="G41" s="72"/>
      <c r="H41" s="72"/>
      <c r="I41" s="72"/>
      <c r="J41" s="72"/>
      <c r="K41" s="73"/>
      <c r="L41" s="71"/>
      <c r="M41" s="74"/>
      <c r="N41" s="75"/>
      <c r="O41" s="76"/>
      <c r="P41" s="77"/>
    </row>
    <row r="42" spans="2:16" ht="15">
      <c r="B42" s="78" t="s">
        <v>35</v>
      </c>
      <c r="C42" s="79"/>
      <c r="D42" s="79"/>
      <c r="E42" s="79"/>
      <c r="F42" s="79"/>
      <c r="G42" s="79"/>
      <c r="H42" s="79"/>
      <c r="I42" s="79"/>
      <c r="J42" s="79"/>
      <c r="K42" s="80"/>
      <c r="L42" s="79"/>
      <c r="M42" s="79"/>
      <c r="N42" s="79"/>
      <c r="O42" s="81"/>
      <c r="P42" s="82"/>
    </row>
    <row r="43" spans="2:16" ht="15">
      <c r="B43" s="52"/>
      <c r="C43" s="47"/>
      <c r="D43" s="47"/>
      <c r="E43" s="47"/>
      <c r="F43" s="47"/>
      <c r="G43" s="47"/>
      <c r="H43" s="47"/>
      <c r="I43" s="47"/>
      <c r="J43" s="47"/>
      <c r="K43" s="54"/>
      <c r="L43" s="47"/>
      <c r="M43" s="47"/>
      <c r="N43" s="47"/>
      <c r="O43" s="52"/>
      <c r="P43" s="47"/>
    </row>
    <row r="44" spans="2:16" ht="15">
      <c r="B44" s="32" t="s">
        <v>38</v>
      </c>
      <c r="C44" s="47"/>
      <c r="D44" s="47"/>
      <c r="E44" s="47"/>
      <c r="F44" s="47"/>
      <c r="G44" s="47"/>
      <c r="H44" s="47"/>
      <c r="I44" s="47"/>
      <c r="J44" s="32"/>
      <c r="K44" s="32"/>
      <c r="L44" s="47"/>
      <c r="M44" s="47"/>
      <c r="N44" s="47"/>
      <c r="O44" s="52"/>
      <c r="P44" s="47"/>
    </row>
    <row r="45" spans="2:16" ht="15">
      <c r="B45" s="32" t="s">
        <v>36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</row>
    <row r="46" ht="15">
      <c r="K46"/>
    </row>
    <row r="47" ht="15">
      <c r="K47"/>
    </row>
    <row r="48" ht="15">
      <c r="K48"/>
    </row>
    <row r="49" ht="15">
      <c r="K49"/>
    </row>
    <row r="50" ht="15">
      <c r="K50"/>
    </row>
    <row r="51" ht="15">
      <c r="K51"/>
    </row>
    <row r="52" ht="15">
      <c r="K52"/>
    </row>
    <row r="53" ht="15">
      <c r="K53"/>
    </row>
    <row r="54" ht="15">
      <c r="K54"/>
    </row>
    <row r="55" ht="15">
      <c r="K55"/>
    </row>
    <row r="56" ht="15">
      <c r="K56"/>
    </row>
  </sheetData>
  <sheetProtection/>
  <mergeCells count="4">
    <mergeCell ref="C1:N1"/>
    <mergeCell ref="B4:P4"/>
    <mergeCell ref="A7:P7"/>
    <mergeCell ref="B20:P2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DM05</dc:creator>
  <cp:keywords/>
  <dc:description/>
  <cp:lastModifiedBy>FD01</cp:lastModifiedBy>
  <cp:lastPrinted>2013-02-11T18:42:08Z</cp:lastPrinted>
  <dcterms:created xsi:type="dcterms:W3CDTF">2013-01-31T12:29:27Z</dcterms:created>
  <dcterms:modified xsi:type="dcterms:W3CDTF">2013-02-11T18:42:36Z</dcterms:modified>
  <cp:category/>
  <cp:version/>
  <cp:contentType/>
  <cp:contentStatus/>
</cp:coreProperties>
</file>