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<sst xmlns="http://schemas.openxmlformats.org/spreadsheetml/2006/main" count="39" uniqueCount="39">
  <si>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</si>
  <si>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</si>
  <si>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</si>
  <si>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</si>
  <si>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</si>
  <si>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</si>
  <si>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</si>
  <si>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</si>
  <si>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</si>
  <si>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</si>
  <si>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</si>
  <si>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</si>
  <si>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</si>
  <si>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</si>
  <si>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</si>
  <si>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</si>
  <si>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3° BANDSTOTEN K.B.</t>
  </si>
  <si>
    <t>* DEELNEMERS</t>
  </si>
  <si>
    <t xml:space="preserve">Al deze wedstrijden worden gespeeld in </t>
  </si>
  <si>
    <t>Tel.: 051/24.79.74.</t>
  </si>
  <si>
    <t>donderdag 12 januari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</si>
  <si>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</si>
  <si>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</si>
  <si>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</si>
  <si>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</si>
  <si>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</si>
  <si>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</si>
  <si>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</si>
  <si>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</si>
  <si>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</si>
  <si>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</si>
  <si>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17&amp;18/03/2012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</si>
  <si>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</si>
  <si>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</si>
  <si>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</si>
  <si>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speeldatum: zondag 15 januari 2012</t>
  </si>
  <si>
    <t>www.kbbb-zwvl.be</t>
  </si>
  <si>
    <r>
      <rPr>
        <b/>
        <sz val="11"/>
        <color indexed="10"/>
        <rFont val="Calibri"/>
        <family val="2"/>
      </rPr>
      <t>CBC DLS</t>
    </r>
    <r>
      <rPr>
        <b/>
        <sz val="11"/>
        <color indexed="8"/>
        <rFont val="Calibri"/>
        <family val="2"/>
      </rPr>
      <t>, Ardooiesteenweg 50 te Roeselare</t>
    </r>
  </si>
  <si>
    <t>Opmaak kalender: 11 december 2011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</si>
</sst>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16"/>
      <color indexed="12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2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4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5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6" fillId="0" borderId="0" xfId="55" applyFont="1" applyAlignment="1">
      <alignment horizontal="left"/>
      <protection/>
    </xf>
    <xf numFmtId="0" fontId="36" fillId="0" borderId="0" xfId="55" applyFont="1">
      <alignment/>
      <protection/>
    </xf>
    <xf numFmtId="0" fontId="36" fillId="0" borderId="0" xfId="55" applyFont="1" applyAlignment="1">
      <alignment horizontal="center"/>
      <protection/>
    </xf>
    <xf numFmtId="1" fontId="36" fillId="0" borderId="0" xfId="55" applyNumberFormat="1" applyFont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0" fontId="35" fillId="0" borderId="0" xfId="55" applyFont="1" applyBorder="1" applyAlignment="1">
      <alignment horizontal="left"/>
      <protection/>
    </xf>
    <xf numFmtId="0" fontId="36" fillId="0" borderId="0" xfId="55" applyFont="1" applyBorder="1">
      <alignment/>
      <protection/>
    </xf>
    <xf numFmtId="0" fontId="36" fillId="0" borderId="0" xfId="55" applyFont="1" applyBorder="1" applyAlignment="1">
      <alignment horizontal="left"/>
      <protection/>
    </xf>
    <xf numFmtId="0" fontId="36" fillId="0" borderId="0" xfId="55" applyFont="1" applyBorder="1" applyAlignment="1">
      <alignment horizontal="center"/>
      <protection/>
    </xf>
    <xf numFmtId="1" fontId="36" fillId="0" borderId="0" xfId="55" applyNumberFormat="1" applyFont="1" applyBorder="1" applyAlignment="1">
      <alignment horizontal="center"/>
      <protection/>
    </xf>
    <xf numFmtId="0" fontId="34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16" xfId="55" applyFont="1" applyBorder="1" applyAlignment="1">
      <alignment horizontal="left"/>
      <protection/>
    </xf>
    <xf numFmtId="0" fontId="35" fillId="0" borderId="17" xfId="55" applyFont="1" applyBorder="1" applyAlignment="1">
      <alignment horizontal="left"/>
      <protection/>
    </xf>
    <xf numFmtId="0" fontId="36" fillId="0" borderId="17" xfId="55" applyFont="1" applyBorder="1">
      <alignment/>
      <protection/>
    </xf>
    <xf numFmtId="0" fontId="36" fillId="0" borderId="17" xfId="55" applyFont="1" applyBorder="1" applyAlignment="1">
      <alignment horizontal="left"/>
      <protection/>
    </xf>
    <xf numFmtId="0" fontId="36" fillId="0" borderId="17" xfId="55" applyFont="1" applyBorder="1" applyAlignment="1">
      <alignment horizontal="center"/>
      <protection/>
    </xf>
    <xf numFmtId="1" fontId="36" fillId="0" borderId="17" xfId="55" applyNumberFormat="1" applyFont="1" applyBorder="1" applyAlignment="1">
      <alignment horizontal="center"/>
      <protection/>
    </xf>
    <xf numFmtId="0" fontId="34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7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4" fontId="5" fillId="34" borderId="0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56</xdr:row>
      <xdr:rowOff>57150</xdr:rowOff>
    </xdr:from>
    <xdr:to>
      <xdr:col>15</xdr:col>
      <xdr:colOff>495300</xdr:colOff>
      <xdr:row>58</xdr:row>
      <xdr:rowOff>152400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34525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\afgewerkt\vl%20vk%203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90"/>
      <c r="O2" s="90"/>
      <c r="P2" s="14"/>
    </row>
    <row r="3" spans="1:16" ht="15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91" t="s">
        <v>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ht="6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 aca="true" t="shared" si="0" ref="B10:B28">B9+1</f>
        <v>1</v>
      </c>
      <c r="C10" s="24">
        <v>4763</v>
      </c>
      <c r="D10" s="31" t="str">
        <f>VLOOKUP(C10,'[1]LEDEN'!A:C,2,FALSE)</f>
        <v>CASTELEYN Rik</v>
      </c>
      <c r="F10" s="24" t="str">
        <f>VLOOKUP(C10,'[1]LEDEN'!A:C,3,FALSE)</f>
        <v>CBC-DLS</v>
      </c>
      <c r="G10" s="24"/>
      <c r="H10" s="24"/>
      <c r="I10" s="24"/>
      <c r="J10" s="24">
        <v>7</v>
      </c>
      <c r="K10" s="32">
        <v>220</v>
      </c>
      <c r="L10" s="24">
        <v>77</v>
      </c>
      <c r="M10" s="33">
        <f aca="true" t="shared" si="1" ref="M10:M28">IF(L10&lt;&gt;"",(K10/L10)-0.005,"")</f>
        <v>2.8521428571428573</v>
      </c>
      <c r="N10" s="24">
        <v>14</v>
      </c>
      <c r="O10" s="24" t="str">
        <f aca="true" t="shared" si="2" ref="O10:O28">IF(M10&lt;2.5,"OG",IF(AND(M10&gt;=2.5,M10&lt;3.5),"MG",IF(AND(M10&gt;=3.5,M10&lt;5),"PR",IF(AND(M10&gt;=5,M10&lt;7.5),"DPR",IF(M10&gt;=7.5,"DRPR","")))))</f>
        <v>MG</v>
      </c>
    </row>
    <row r="11" spans="2:15" ht="15">
      <c r="B11">
        <f t="shared" si="0"/>
        <v>2</v>
      </c>
      <c r="C11" s="34">
        <v>7538</v>
      </c>
      <c r="D11" s="31" t="str">
        <f>VLOOKUP(C11,'[1]LEDEN'!A:C,2,FALSE)</f>
        <v>WERBROUCK Geert</v>
      </c>
      <c r="F11" s="24" t="str">
        <f>VLOOKUP(C11,'[1]LEDEN'!A:C,3,FALSE)</f>
        <v>K.GHOK</v>
      </c>
      <c r="J11" s="24">
        <v>6</v>
      </c>
      <c r="K11" s="32">
        <v>214</v>
      </c>
      <c r="L11" s="24">
        <v>66</v>
      </c>
      <c r="M11" s="33">
        <f t="shared" si="1"/>
        <v>3.2374242424242423</v>
      </c>
      <c r="N11" s="24">
        <v>16</v>
      </c>
      <c r="O11" s="24" t="str">
        <f t="shared" si="2"/>
        <v>MG</v>
      </c>
    </row>
    <row r="12" spans="2:15" ht="15">
      <c r="B12">
        <f t="shared" si="0"/>
        <v>3</v>
      </c>
      <c r="C12" s="34">
        <v>4776</v>
      </c>
      <c r="D12" s="31" t="str">
        <f>VLOOKUP(C12,'[1]LEDEN'!A:C,2,FALSE)</f>
        <v>HOUTHAEVE Jean-Marie</v>
      </c>
      <c r="F12" s="24" t="str">
        <f>VLOOKUP(C12,'[1]LEDEN'!A:C,3,FALSE)</f>
        <v>DOS</v>
      </c>
      <c r="J12" s="24">
        <v>6</v>
      </c>
      <c r="K12" s="32">
        <v>220</v>
      </c>
      <c r="L12" s="24">
        <v>73</v>
      </c>
      <c r="M12" s="33">
        <f t="shared" si="1"/>
        <v>3.0086986301369865</v>
      </c>
      <c r="N12" s="24">
        <v>16</v>
      </c>
      <c r="O12" s="24" t="str">
        <f t="shared" si="2"/>
        <v>MG</v>
      </c>
    </row>
    <row r="13" spans="2:15" ht="15">
      <c r="B13">
        <f t="shared" si="0"/>
        <v>4</v>
      </c>
      <c r="C13" s="34">
        <v>8929</v>
      </c>
      <c r="D13" s="31" t="str">
        <f>VLOOKUP(C13,'[1]LEDEN'!A:C,2,FALSE)</f>
        <v>MISSIAEN Jean-Claude</v>
      </c>
      <c r="F13" s="24" t="str">
        <f>VLOOKUP(C13,'[1]LEDEN'!A:C,3,FALSE)</f>
        <v>RT</v>
      </c>
      <c r="J13" s="24">
        <v>6</v>
      </c>
      <c r="K13" s="32">
        <v>184</v>
      </c>
      <c r="L13" s="24">
        <v>67</v>
      </c>
      <c r="M13" s="33">
        <f t="shared" si="1"/>
        <v>2.741268656716418</v>
      </c>
      <c r="N13" s="24">
        <v>18</v>
      </c>
      <c r="O13" s="24" t="str">
        <f t="shared" si="2"/>
        <v>MG</v>
      </c>
    </row>
    <row r="14" spans="2:15" ht="15">
      <c r="B14">
        <f t="shared" si="0"/>
        <v>5</v>
      </c>
      <c r="C14" s="34">
        <v>7821</v>
      </c>
      <c r="D14" s="31" t="str">
        <f>VLOOKUP(C14,'[1]LEDEN'!A:C,2,FALSE)</f>
        <v>VROMANT Marc</v>
      </c>
      <c r="F14" s="24" t="str">
        <f>VLOOKUP(C14,'[1]LEDEN'!A:C,3,FALSE)</f>
        <v>K.GHOK</v>
      </c>
      <c r="J14" s="24">
        <v>6</v>
      </c>
      <c r="K14" s="32">
        <v>213</v>
      </c>
      <c r="L14" s="24">
        <v>81</v>
      </c>
      <c r="M14" s="33">
        <f t="shared" si="1"/>
        <v>2.62462962962963</v>
      </c>
      <c r="N14" s="24">
        <v>12</v>
      </c>
      <c r="O14" s="24" t="str">
        <f t="shared" si="2"/>
        <v>MG</v>
      </c>
    </row>
    <row r="15" spans="2:15" ht="15">
      <c r="B15">
        <f t="shared" si="0"/>
        <v>6</v>
      </c>
      <c r="C15" s="34">
        <v>7019</v>
      </c>
      <c r="D15" s="31" t="str">
        <f>VLOOKUP(C15,'[1]LEDEN'!A:C,2,FALSE)</f>
        <v>VERMEERSCH Raf</v>
      </c>
      <c r="F15" s="24" t="str">
        <f>VLOOKUP(C15,'[1]LEDEN'!A:C,3,FALSE)</f>
        <v>V.R</v>
      </c>
      <c r="J15" s="24">
        <v>2</v>
      </c>
      <c r="K15" s="32">
        <v>177</v>
      </c>
      <c r="L15" s="24">
        <v>67</v>
      </c>
      <c r="M15" s="33">
        <f t="shared" si="1"/>
        <v>2.6367910447761194</v>
      </c>
      <c r="N15" s="24">
        <v>20</v>
      </c>
      <c r="O15" s="24" t="str">
        <f t="shared" si="2"/>
        <v>MG</v>
      </c>
    </row>
    <row r="16" spans="2:15" ht="15">
      <c r="B16">
        <f t="shared" si="0"/>
        <v>7</v>
      </c>
      <c r="C16" s="34">
        <v>4745</v>
      </c>
      <c r="D16" s="31" t="str">
        <f>VLOOKUP(C16,'[1]LEDEN'!A:C,2,FALSE)</f>
        <v>DE PAUW Marcel</v>
      </c>
      <c r="F16" s="24" t="str">
        <f>VLOOKUP(C16,'[1]LEDEN'!A:C,3,FALSE)</f>
        <v>V.R</v>
      </c>
      <c r="J16" s="24">
        <v>8</v>
      </c>
      <c r="K16" s="32">
        <v>220</v>
      </c>
      <c r="L16" s="24">
        <v>109</v>
      </c>
      <c r="M16" s="33">
        <f t="shared" si="1"/>
        <v>2.013348623853211</v>
      </c>
      <c r="N16" s="24">
        <v>11</v>
      </c>
      <c r="O16" s="24" t="str">
        <f t="shared" si="2"/>
        <v>OG</v>
      </c>
    </row>
    <row r="17" spans="2:15" ht="15">
      <c r="B17">
        <f t="shared" si="0"/>
        <v>8</v>
      </c>
      <c r="C17" s="34">
        <v>7308</v>
      </c>
      <c r="D17" s="31" t="str">
        <f>VLOOKUP(C17,'[1]LEDEN'!A:C,2,FALSE)</f>
        <v>CLAUS Gino</v>
      </c>
      <c r="F17" s="24" t="str">
        <f>VLOOKUP(C17,'[1]LEDEN'!A:C,3,FALSE)</f>
        <v>K.GHOK</v>
      </c>
      <c r="J17" s="24">
        <v>6</v>
      </c>
      <c r="K17" s="32">
        <v>217</v>
      </c>
      <c r="L17" s="24">
        <v>94</v>
      </c>
      <c r="M17" s="33">
        <f t="shared" si="1"/>
        <v>2.3035106382978725</v>
      </c>
      <c r="N17" s="24">
        <v>11</v>
      </c>
      <c r="O17" s="24" t="str">
        <f t="shared" si="2"/>
        <v>OG</v>
      </c>
    </row>
    <row r="18" spans="2:15" ht="15">
      <c r="B18">
        <f t="shared" si="0"/>
        <v>9</v>
      </c>
      <c r="C18" s="34">
        <v>4121</v>
      </c>
      <c r="D18" s="31" t="str">
        <f>VLOOKUP(C18,'[1]LEDEN'!A:C,2,FALSE)</f>
        <v>GYSELINCK Noël</v>
      </c>
      <c r="F18" s="24" t="str">
        <f>VLOOKUP(C18,'[1]LEDEN'!A:C,3,FALSE)</f>
        <v>WOH</v>
      </c>
      <c r="J18" s="24">
        <v>5</v>
      </c>
      <c r="K18" s="32">
        <v>203</v>
      </c>
      <c r="L18" s="24">
        <v>89</v>
      </c>
      <c r="M18" s="33">
        <f t="shared" si="1"/>
        <v>2.2758988764044945</v>
      </c>
      <c r="N18" s="24">
        <v>17</v>
      </c>
      <c r="O18" s="24" t="str">
        <f t="shared" si="2"/>
        <v>OG</v>
      </c>
    </row>
    <row r="19" spans="2:15" ht="15">
      <c r="B19">
        <f t="shared" si="0"/>
        <v>10</v>
      </c>
      <c r="C19" s="34">
        <v>6730</v>
      </c>
      <c r="D19" s="31" t="str">
        <f>VLOOKUP(C19,'[1]LEDEN'!A:C,2,FALSE)</f>
        <v>DENOULET Johan</v>
      </c>
      <c r="F19" s="24" t="str">
        <f>VLOOKUP(C19,'[1]LEDEN'!A:C,3,FALSE)</f>
        <v>KK</v>
      </c>
      <c r="J19" s="24">
        <v>4</v>
      </c>
      <c r="K19" s="32">
        <v>191</v>
      </c>
      <c r="L19" s="24">
        <v>86</v>
      </c>
      <c r="M19" s="33">
        <f t="shared" si="1"/>
        <v>2.2159302325581396</v>
      </c>
      <c r="N19" s="24">
        <v>9</v>
      </c>
      <c r="O19" s="24" t="str">
        <f t="shared" si="2"/>
        <v>OG</v>
      </c>
    </row>
    <row r="20" spans="2:15" ht="15">
      <c r="B20">
        <f t="shared" si="0"/>
        <v>11</v>
      </c>
      <c r="C20" s="34">
        <v>8735</v>
      </c>
      <c r="D20" s="31" t="str">
        <f>VLOOKUP(C20,'[1]LEDEN'!A:C,2,FALSE)</f>
        <v>VAN DEN BUVERIE Eric</v>
      </c>
      <c r="F20" s="24" t="str">
        <f>VLOOKUP(C20,'[1]LEDEN'!A:C,3,FALSE)</f>
        <v>V.R</v>
      </c>
      <c r="J20" s="24">
        <v>4</v>
      </c>
      <c r="K20" s="32">
        <v>157</v>
      </c>
      <c r="L20" s="24">
        <v>72</v>
      </c>
      <c r="M20" s="33">
        <f t="shared" si="1"/>
        <v>2.1755555555555555</v>
      </c>
      <c r="N20" s="24">
        <v>9</v>
      </c>
      <c r="O20" s="24" t="str">
        <f t="shared" si="2"/>
        <v>OG</v>
      </c>
    </row>
    <row r="21" spans="2:15" ht="15">
      <c r="B21">
        <f t="shared" si="0"/>
        <v>12</v>
      </c>
      <c r="C21" s="34">
        <v>4759</v>
      </c>
      <c r="D21" s="31" t="str">
        <f>VLOOKUP(C21,'[1]LEDEN'!A:C,2,FALSE)</f>
        <v>WARLOP Luc</v>
      </c>
      <c r="F21" s="24" t="str">
        <f>VLOOKUP(C21,'[1]LEDEN'!A:C,3,FALSE)</f>
        <v>DOS</v>
      </c>
      <c r="J21" s="24">
        <v>4</v>
      </c>
      <c r="K21" s="32">
        <v>207</v>
      </c>
      <c r="L21" s="24">
        <v>104</v>
      </c>
      <c r="M21" s="33">
        <f t="shared" si="1"/>
        <v>1.9853846153846155</v>
      </c>
      <c r="N21" s="24">
        <v>12</v>
      </c>
      <c r="O21" s="24" t="str">
        <f t="shared" si="2"/>
        <v>OG</v>
      </c>
    </row>
    <row r="22" spans="2:15" ht="15">
      <c r="B22">
        <f t="shared" si="0"/>
        <v>13</v>
      </c>
      <c r="C22" s="34">
        <v>4799</v>
      </c>
      <c r="D22" s="31" t="str">
        <f>VLOOKUP(C22,'[1]LEDEN'!A:C,2,FALSE)</f>
        <v>VERCOUILLIE José</v>
      </c>
      <c r="F22" s="24" t="str">
        <f>VLOOKUP(C22,'[1]LEDEN'!A:C,3,FALSE)</f>
        <v>KK</v>
      </c>
      <c r="J22" s="24">
        <v>4</v>
      </c>
      <c r="K22" s="32">
        <v>178</v>
      </c>
      <c r="L22" s="24">
        <v>91</v>
      </c>
      <c r="M22" s="33">
        <f t="shared" si="1"/>
        <v>1.951043956043956</v>
      </c>
      <c r="N22" s="24">
        <v>10</v>
      </c>
      <c r="O22" s="24" t="str">
        <f t="shared" si="2"/>
        <v>OG</v>
      </c>
    </row>
    <row r="23" spans="2:15" ht="15">
      <c r="B23">
        <f t="shared" si="0"/>
        <v>14</v>
      </c>
      <c r="C23" s="34">
        <v>4747</v>
      </c>
      <c r="D23" s="31" t="str">
        <f>VLOOKUP(C23,'[1]LEDEN'!A:C,2,FALSE)</f>
        <v>DECRU Jules</v>
      </c>
      <c r="F23" s="24" t="str">
        <f>VLOOKUP(C23,'[1]LEDEN'!A:C,3,FALSE)</f>
        <v>V.R</v>
      </c>
      <c r="J23" s="24">
        <v>3</v>
      </c>
      <c r="K23" s="32">
        <v>174</v>
      </c>
      <c r="L23" s="24">
        <v>73</v>
      </c>
      <c r="M23" s="33">
        <f t="shared" si="1"/>
        <v>2.3785616438356167</v>
      </c>
      <c r="N23" s="24">
        <v>19</v>
      </c>
      <c r="O23" s="24" t="str">
        <f t="shared" si="2"/>
        <v>OG</v>
      </c>
    </row>
    <row r="24" spans="2:15" ht="15">
      <c r="B24">
        <f t="shared" si="0"/>
        <v>15</v>
      </c>
      <c r="C24" s="34">
        <v>3807</v>
      </c>
      <c r="D24" s="31" t="str">
        <f>VLOOKUP(C24,'[1]LEDEN'!A:C,2,FALSE)</f>
        <v>VERBRUGGHE Johan</v>
      </c>
      <c r="F24" s="24" t="str">
        <f>VLOOKUP(C24,'[1]LEDEN'!A:C,3,FALSE)</f>
        <v>DOS</v>
      </c>
      <c r="J24" s="24">
        <v>2</v>
      </c>
      <c r="K24" s="32">
        <v>179</v>
      </c>
      <c r="L24" s="24">
        <v>78</v>
      </c>
      <c r="M24" s="33">
        <f t="shared" si="1"/>
        <v>2.289871794871795</v>
      </c>
      <c r="N24" s="24">
        <v>13</v>
      </c>
      <c r="O24" s="24" t="str">
        <f t="shared" si="2"/>
        <v>OG</v>
      </c>
    </row>
    <row r="25" spans="2:15" ht="15">
      <c r="B25">
        <f t="shared" si="0"/>
        <v>16</v>
      </c>
      <c r="C25" s="34">
        <v>7315</v>
      </c>
      <c r="D25" s="31" t="str">
        <f>VLOOKUP(C25,'[1]LEDEN'!A:C,2,FALSE)</f>
        <v>EVERAERDT Corneel</v>
      </c>
      <c r="F25" s="24" t="str">
        <f>VLOOKUP(C25,'[1]LEDEN'!A:C,3,FALSE)</f>
        <v>WOH</v>
      </c>
      <c r="J25" s="24">
        <v>2</v>
      </c>
      <c r="K25" s="32">
        <v>160</v>
      </c>
      <c r="L25" s="24">
        <v>84</v>
      </c>
      <c r="M25" s="33">
        <f t="shared" si="1"/>
        <v>1.8997619047619048</v>
      </c>
      <c r="N25" s="24">
        <v>27</v>
      </c>
      <c r="O25" s="24" t="str">
        <f t="shared" si="2"/>
        <v>OG</v>
      </c>
    </row>
    <row r="26" spans="2:15" ht="15">
      <c r="B26">
        <f t="shared" si="0"/>
        <v>17</v>
      </c>
      <c r="C26" s="34">
        <v>8480</v>
      </c>
      <c r="D26" s="31" t="str">
        <f>VLOOKUP(C26,'[1]LEDEN'!A:C,2,FALSE)</f>
        <v>VANGANSBEKE Gerard</v>
      </c>
      <c r="F26" s="24" t="str">
        <f>VLOOKUP(C26,'[1]LEDEN'!A:C,3,FALSE)</f>
        <v>KK</v>
      </c>
      <c r="J26" s="24">
        <v>1</v>
      </c>
      <c r="K26" s="32">
        <v>170</v>
      </c>
      <c r="L26" s="24">
        <v>81</v>
      </c>
      <c r="M26" s="33">
        <f t="shared" si="1"/>
        <v>2.0937654320987655</v>
      </c>
      <c r="N26" s="24">
        <v>16</v>
      </c>
      <c r="O26" s="24" t="str">
        <f t="shared" si="2"/>
        <v>OG</v>
      </c>
    </row>
    <row r="27" spans="2:15" ht="15">
      <c r="B27">
        <f t="shared" si="0"/>
        <v>18</v>
      </c>
      <c r="C27" s="24">
        <v>6722</v>
      </c>
      <c r="D27" s="31" t="str">
        <f>VLOOKUP(C27,'[1]LEDEN'!A:C,2,FALSE)</f>
        <v>GRYSON Dirk</v>
      </c>
      <c r="F27" s="24" t="str">
        <f>VLOOKUP(C27,'[1]LEDEN'!A:C,3,FALSE)</f>
        <v>WOH</v>
      </c>
      <c r="J27" s="24">
        <v>0</v>
      </c>
      <c r="K27" s="32">
        <v>132</v>
      </c>
      <c r="L27" s="24">
        <v>101</v>
      </c>
      <c r="M27" s="33">
        <f t="shared" si="1"/>
        <v>1.301930693069307</v>
      </c>
      <c r="N27" s="24">
        <v>8</v>
      </c>
      <c r="O27" s="24" t="str">
        <f t="shared" si="2"/>
        <v>OG</v>
      </c>
    </row>
    <row r="28" spans="2:15" ht="15">
      <c r="B28">
        <f t="shared" si="0"/>
        <v>19</v>
      </c>
      <c r="C28" s="24">
        <v>7827</v>
      </c>
      <c r="D28" s="31" t="str">
        <f>VLOOKUP(C28,'[1]LEDEN'!A:C,2,FALSE)</f>
        <v>VAN LANDEGHEM Jean-Marie</v>
      </c>
      <c r="F28" s="24" t="str">
        <f>VLOOKUP(C28,'[1]LEDEN'!A:C,3,FALSE)</f>
        <v>KEWM</v>
      </c>
      <c r="J28" s="24">
        <v>0</v>
      </c>
      <c r="K28" s="32">
        <v>104</v>
      </c>
      <c r="L28" s="24">
        <v>94</v>
      </c>
      <c r="M28" s="33">
        <f t="shared" si="1"/>
        <v>1.1013829787234044</v>
      </c>
      <c r="N28" s="24">
        <v>10</v>
      </c>
      <c r="O28" s="24" t="str">
        <f t="shared" si="2"/>
        <v>OG</v>
      </c>
    </row>
    <row r="29" ht="6" customHeight="1" thickBot="1"/>
    <row r="30" spans="2:16" ht="24" thickBot="1">
      <c r="B30" s="97" t="s">
        <v>16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2:16" ht="15">
      <c r="B31" s="35" t="s">
        <v>17</v>
      </c>
      <c r="D31" s="36"/>
      <c r="O31"/>
      <c r="P31" s="24"/>
    </row>
    <row r="32" spans="2:16" ht="15">
      <c r="B32">
        <v>1</v>
      </c>
      <c r="C32" s="34">
        <v>7538</v>
      </c>
      <c r="D32" s="31" t="str">
        <f>VLOOKUP(C32,'[1]LEDEN'!A:C,2,FALSE)</f>
        <v>WERBROUCK Geert</v>
      </c>
      <c r="F32" s="24" t="str">
        <f>VLOOKUP(C32,'[1]LEDEN'!A:C,3,FALSE)</f>
        <v>K.GHOK</v>
      </c>
      <c r="H32" s="37" t="s">
        <v>18</v>
      </c>
      <c r="O32"/>
      <c r="P32" s="24"/>
    </row>
    <row r="33" spans="2:16" ht="15">
      <c r="B33">
        <v>2</v>
      </c>
      <c r="C33" s="24">
        <v>4776</v>
      </c>
      <c r="D33" s="31" t="str">
        <f>VLOOKUP(C33,'[1]LEDEN'!A:C,2,FALSE)</f>
        <v>HOUTHAEVE Jean-Marie</v>
      </c>
      <c r="F33" s="24" t="str">
        <f>VLOOKUP(C33,'[1]LEDEN'!A:C,3,FALSE)</f>
        <v>DOS</v>
      </c>
      <c r="H33" s="37" t="s">
        <v>37</v>
      </c>
      <c r="O33"/>
      <c r="P33" s="24"/>
    </row>
    <row r="34" spans="2:16" ht="15">
      <c r="B34">
        <v>3</v>
      </c>
      <c r="C34" s="24">
        <v>4763</v>
      </c>
      <c r="D34" s="31" t="str">
        <f>VLOOKUP(C34,'[1]LEDEN'!A:C,2,FALSE)</f>
        <v>CASTELEYN Rik</v>
      </c>
      <c r="F34" s="24" t="str">
        <f>VLOOKUP(C34,'[1]LEDEN'!A:C,3,FALSE)</f>
        <v>CBC-DLS</v>
      </c>
      <c r="H34" s="37" t="s">
        <v>19</v>
      </c>
      <c r="O34"/>
      <c r="P34" s="24"/>
    </row>
    <row r="35" spans="2:16" ht="15">
      <c r="B35">
        <v>4</v>
      </c>
      <c r="C35" s="86">
        <v>7821</v>
      </c>
      <c r="D35" s="87" t="str">
        <f>VLOOKUP(C35,'[1]LEDEN'!A:C,2,FALSE)</f>
        <v>VROMANT Marc</v>
      </c>
      <c r="E35" s="88"/>
      <c r="F35" s="86" t="str">
        <f>VLOOKUP(C35,'[1]LEDEN'!A:C,3,FALSE)</f>
        <v>K.GHOK</v>
      </c>
      <c r="H35" s="37" t="s">
        <v>20</v>
      </c>
      <c r="O35"/>
      <c r="P35" s="24"/>
    </row>
    <row r="36" spans="2:16" ht="6" customHeight="1">
      <c r="B36"/>
      <c r="C36" s="24"/>
      <c r="O36"/>
      <c r="P36" s="24"/>
    </row>
    <row r="37" spans="2:16" ht="15">
      <c r="B37" s="38" t="s">
        <v>21</v>
      </c>
      <c r="C37" s="24"/>
      <c r="E37" s="39">
        <v>55</v>
      </c>
      <c r="O37"/>
      <c r="P37" s="24"/>
    </row>
    <row r="38" spans="2:16" ht="6" customHeight="1">
      <c r="B38"/>
      <c r="C38" s="24"/>
      <c r="O38"/>
      <c r="P38" s="24"/>
    </row>
    <row r="39" spans="2:16" ht="15">
      <c r="B39" s="39" t="s">
        <v>22</v>
      </c>
      <c r="C39" s="24"/>
      <c r="E39" s="40" t="s">
        <v>23</v>
      </c>
      <c r="F39" s="41"/>
      <c r="G39" s="42"/>
      <c r="H39" s="42"/>
      <c r="I39" s="42"/>
      <c r="J39" s="42"/>
      <c r="K39" s="43"/>
      <c r="M39" s="44">
        <v>2.5</v>
      </c>
      <c r="O39"/>
      <c r="P39" s="24"/>
    </row>
    <row r="40" spans="5:13" ht="15">
      <c r="E40" s="45" t="s">
        <v>24</v>
      </c>
      <c r="M40" s="44">
        <v>2.5</v>
      </c>
    </row>
    <row r="41" ht="6" customHeight="1"/>
    <row r="42" spans="2:5" ht="15">
      <c r="B42" s="38" t="s">
        <v>25</v>
      </c>
      <c r="E42" t="s">
        <v>26</v>
      </c>
    </row>
    <row r="43" ht="6" customHeight="1"/>
    <row r="44" spans="2:16" ht="15">
      <c r="B44" s="46" t="s">
        <v>27</v>
      </c>
      <c r="C44" s="47"/>
      <c r="D44" s="48"/>
      <c r="E44" s="48"/>
      <c r="F44" s="49"/>
      <c r="G44" s="50"/>
      <c r="H44" s="50"/>
      <c r="I44" s="50"/>
      <c r="J44" s="50"/>
      <c r="K44" s="51"/>
      <c r="L44" s="50"/>
      <c r="M44" s="48"/>
      <c r="N44" s="47"/>
      <c r="O44" s="52"/>
      <c r="P44" s="47"/>
    </row>
    <row r="45" spans="2:16" ht="6" customHeight="1">
      <c r="B45" s="50"/>
      <c r="C45" s="53"/>
      <c r="D45" s="48"/>
      <c r="E45" s="47"/>
      <c r="F45" s="47"/>
      <c r="G45" s="47"/>
      <c r="H45" s="47"/>
      <c r="I45" s="47"/>
      <c r="J45" s="47"/>
      <c r="K45" s="54"/>
      <c r="L45" s="47"/>
      <c r="M45" s="47"/>
      <c r="N45" s="47"/>
      <c r="O45" s="52"/>
      <c r="P45" s="47"/>
    </row>
    <row r="46" spans="2:16" ht="15">
      <c r="B46" s="55" t="s">
        <v>28</v>
      </c>
      <c r="C46" s="47"/>
      <c r="D46" s="47"/>
      <c r="E46" s="55"/>
      <c r="F46" s="55" t="s">
        <v>29</v>
      </c>
      <c r="G46" s="56"/>
      <c r="H46" s="55"/>
      <c r="I46" s="57"/>
      <c r="J46" s="57"/>
      <c r="K46" s="58"/>
      <c r="L46" s="55" t="s">
        <v>30</v>
      </c>
      <c r="M46" s="57"/>
      <c r="N46" s="55"/>
      <c r="O46" s="48"/>
      <c r="P46" s="47"/>
    </row>
    <row r="47" spans="2:16" ht="6" customHeight="1">
      <c r="B47" s="50"/>
      <c r="C47" s="47"/>
      <c r="D47" s="47"/>
      <c r="E47" s="55"/>
      <c r="F47" s="56"/>
      <c r="G47" s="56"/>
      <c r="H47" s="55"/>
      <c r="I47" s="57"/>
      <c r="J47" s="57"/>
      <c r="K47" s="58"/>
      <c r="L47" s="55"/>
      <c r="M47" s="57"/>
      <c r="N47" s="55"/>
      <c r="O47" s="48"/>
      <c r="P47" s="47"/>
    </row>
    <row r="48" spans="2:16" ht="15">
      <c r="B48" s="55" t="s">
        <v>31</v>
      </c>
      <c r="C48" s="55"/>
      <c r="D48" s="48"/>
      <c r="E48" s="48"/>
      <c r="F48" s="49"/>
      <c r="G48" s="50"/>
      <c r="H48" s="50"/>
      <c r="I48" s="50"/>
      <c r="J48" s="50"/>
      <c r="K48" s="51"/>
      <c r="L48" s="49"/>
      <c r="M48" s="48"/>
      <c r="N48" s="47"/>
      <c r="O48" s="52"/>
      <c r="P48" s="47"/>
    </row>
    <row r="49" spans="2:16" ht="15">
      <c r="B49" s="55" t="s">
        <v>32</v>
      </c>
      <c r="C49" s="55"/>
      <c r="D49" s="48"/>
      <c r="E49" s="48"/>
      <c r="F49" s="49"/>
      <c r="G49" s="50"/>
      <c r="H49" s="50"/>
      <c r="I49" s="50"/>
      <c r="J49" s="50"/>
      <c r="K49" s="51"/>
      <c r="L49" s="49"/>
      <c r="M49" s="48"/>
      <c r="N49" s="47"/>
      <c r="O49" s="52"/>
      <c r="P49" s="47"/>
    </row>
    <row r="50" spans="2:16" ht="6" customHeight="1">
      <c r="B50" s="59"/>
      <c r="C50" s="60"/>
      <c r="D50" s="61"/>
      <c r="E50" s="61"/>
      <c r="F50" s="62"/>
      <c r="G50" s="63"/>
      <c r="H50" s="63"/>
      <c r="I50" s="63"/>
      <c r="J50" s="63"/>
      <c r="K50" s="64"/>
      <c r="L50" s="62"/>
      <c r="M50" s="65"/>
      <c r="N50" s="66"/>
      <c r="O50" s="67"/>
      <c r="P50" s="66"/>
    </row>
    <row r="51" spans="2:16" ht="15">
      <c r="B51" s="68" t="s">
        <v>33</v>
      </c>
      <c r="C51" s="69"/>
      <c r="D51" s="70"/>
      <c r="E51" s="70"/>
      <c r="F51" s="71"/>
      <c r="G51" s="72"/>
      <c r="H51" s="72"/>
      <c r="I51" s="72"/>
      <c r="J51" s="72"/>
      <c r="K51" s="73"/>
      <c r="L51" s="71"/>
      <c r="M51" s="74"/>
      <c r="N51" s="75"/>
      <c r="O51" s="76"/>
      <c r="P51" s="77"/>
    </row>
    <row r="52" spans="2:16" ht="15">
      <c r="B52" s="78" t="s">
        <v>34</v>
      </c>
      <c r="C52" s="79"/>
      <c r="D52" s="79"/>
      <c r="E52" s="79"/>
      <c r="F52" s="79"/>
      <c r="G52" s="79"/>
      <c r="H52" s="79"/>
      <c r="I52" s="79"/>
      <c r="J52" s="79"/>
      <c r="K52" s="80"/>
      <c r="L52" s="79"/>
      <c r="M52" s="79"/>
      <c r="N52" s="79"/>
      <c r="O52" s="81"/>
      <c r="P52" s="82"/>
    </row>
    <row r="53" spans="2:16" ht="6" customHeight="1">
      <c r="B53" s="52"/>
      <c r="C53" s="47"/>
      <c r="D53" s="47"/>
      <c r="E53" s="47"/>
      <c r="F53" s="47"/>
      <c r="G53" s="47"/>
      <c r="H53" s="47"/>
      <c r="I53" s="47"/>
      <c r="J53" s="47"/>
      <c r="K53" s="54"/>
      <c r="L53" s="47"/>
      <c r="M53" s="47"/>
      <c r="N53" s="47"/>
      <c r="O53" s="52"/>
      <c r="P53" s="47"/>
    </row>
    <row r="54" spans="2:16" ht="15">
      <c r="B54" s="31" t="s">
        <v>38</v>
      </c>
      <c r="C54" s="47"/>
      <c r="D54" s="47"/>
      <c r="E54" s="47"/>
      <c r="F54" s="47"/>
      <c r="G54" s="47"/>
      <c r="H54" s="47"/>
      <c r="I54" s="47"/>
      <c r="J54" s="31" t="s">
        <v>35</v>
      </c>
      <c r="K54" s="31"/>
      <c r="L54" s="47"/>
      <c r="M54" s="47"/>
      <c r="N54" s="47"/>
      <c r="O54" s="52"/>
      <c r="P54" s="47"/>
    </row>
    <row r="55" spans="2:16" ht="6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2:16" ht="21">
      <c r="B56" s="52"/>
      <c r="C56" s="47"/>
      <c r="D56" s="47"/>
      <c r="E56" s="47"/>
      <c r="F56" s="47"/>
      <c r="G56" s="47"/>
      <c r="H56" s="84" t="s">
        <v>36</v>
      </c>
      <c r="I56" s="47"/>
      <c r="J56" s="47"/>
      <c r="K56" s="47"/>
      <c r="L56" s="47"/>
      <c r="M56" s="47"/>
      <c r="N56" s="47"/>
      <c r="O56" s="52"/>
      <c r="P56" s="47"/>
    </row>
    <row r="57" spans="2:12" ht="15.7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2:12" ht="15.7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2:12" ht="15.7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2:12" ht="15.7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2:12" ht="15.7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</row>
  </sheetData>
  <sheetProtection/>
  <mergeCells count="5">
    <mergeCell ref="C1:N1"/>
    <mergeCell ref="N2:O2"/>
    <mergeCell ref="B4:P4"/>
    <mergeCell ref="A7:P7"/>
    <mergeCell ref="B30:P30"/>
  </mergeCells>
  <hyperlinks>
    <hyperlink ref="H56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2011-11-29T18:03:53Z</dcterms:created>
  <dcterms:modified xsi:type="dcterms:W3CDTF">2011-12-11T10:06:37Z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