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<sst xmlns="http://schemas.openxmlformats.org/spreadsheetml/2006/main" count="47" uniqueCount="21">
  <si>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</si>
  <si>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</si>
  <si>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</si>
  <si>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</si>
  <si>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BANDSTOTEN</t>
  </si>
  <si>
    <t xml:space="preserve">        KLEIN</t>
  </si>
  <si>
    <t>datum:</t>
  </si>
  <si>
    <t>Lokaal:</t>
  </si>
  <si>
    <t>KBC Warden Oom</t>
  </si>
  <si>
    <t xml:space="preserve">District : </t>
  </si>
  <si>
    <t>zuidwestvl.</t>
  </si>
  <si>
    <t xml:space="preserve">Speler: </t>
  </si>
  <si>
    <t>Club:</t>
  </si>
  <si>
    <t>P.M.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</si>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</sst>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59</xdr:row>
      <xdr:rowOff>0</xdr:rowOff>
    </xdr:from>
    <xdr:to>
      <xdr:col>0</xdr:col>
      <xdr:colOff>638175</xdr:colOff>
      <xdr:row>60</xdr:row>
      <xdr:rowOff>123825</xdr:rowOff>
    </xdr:to>
    <xdr:pic>
      <xdr:nvPicPr>
        <xdr:cNvPr id="1" name="Afbeelding 3" descr="d:\DATA\WEBSITES\KBBB-ZWVL\images\Sponsors\Kortrij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91600"/>
          <a:ext cx="609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59</xdr:row>
      <xdr:rowOff>0</xdr:rowOff>
    </xdr:from>
    <xdr:to>
      <xdr:col>3</xdr:col>
      <xdr:colOff>0</xdr:colOff>
      <xdr:row>60</xdr:row>
      <xdr:rowOff>123825</xdr:rowOff>
    </xdr:to>
    <xdr:pic>
      <xdr:nvPicPr>
        <xdr:cNvPr id="2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8991600"/>
          <a:ext cx="600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58</xdr:row>
      <xdr:rowOff>180975</xdr:rowOff>
    </xdr:from>
    <xdr:to>
      <xdr:col>3</xdr:col>
      <xdr:colOff>600075</xdr:colOff>
      <xdr:row>60</xdr:row>
      <xdr:rowOff>133350</xdr:rowOff>
    </xdr:to>
    <xdr:pic>
      <xdr:nvPicPr>
        <xdr:cNvPr id="3" name="Afbeelding 5" descr="d:\DATA\WEBSITES\KBBB-ZWVL\images\Sponsors\demoor_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8982075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59</xdr:row>
      <xdr:rowOff>9525</xdr:rowOff>
    </xdr:from>
    <xdr:to>
      <xdr:col>4</xdr:col>
      <xdr:colOff>266700</xdr:colOff>
      <xdr:row>59</xdr:row>
      <xdr:rowOff>180975</xdr:rowOff>
    </xdr:to>
    <xdr:pic>
      <xdr:nvPicPr>
        <xdr:cNvPr id="4" name="dnn_dnnLOGO_imgLogo0" descr="Verhoeven Biljartfabrie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90011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60</xdr:row>
      <xdr:rowOff>9525</xdr:rowOff>
    </xdr:from>
    <xdr:to>
      <xdr:col>4</xdr:col>
      <xdr:colOff>247650</xdr:colOff>
      <xdr:row>60</xdr:row>
      <xdr:rowOff>161925</xdr:rowOff>
    </xdr:to>
    <xdr:pic>
      <xdr:nvPicPr>
        <xdr:cNvPr id="5" name="Afbeelding 7" descr="d:\DATA\WEBSITES\KBBB-ZWVL\images\Sponsors\Simoni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9191625"/>
          <a:ext cx="638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59</xdr:row>
      <xdr:rowOff>9525</xdr:rowOff>
    </xdr:from>
    <xdr:to>
      <xdr:col>7</xdr:col>
      <xdr:colOff>0</xdr:colOff>
      <xdr:row>60</xdr:row>
      <xdr:rowOff>104775</xdr:rowOff>
    </xdr:to>
    <xdr:pic>
      <xdr:nvPicPr>
        <xdr:cNvPr id="6" name="Afbeelding 8" descr="d:\DATA\WEBSITES\KBBB-ZWVL\images\Sponsors\eos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0325" y="9001125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58</xdr:row>
      <xdr:rowOff>142875</xdr:rowOff>
    </xdr:from>
    <xdr:to>
      <xdr:col>8</xdr:col>
      <xdr:colOff>104775</xdr:colOff>
      <xdr:row>60</xdr:row>
      <xdr:rowOff>142875</xdr:rowOff>
    </xdr:to>
    <xdr:pic>
      <xdr:nvPicPr>
        <xdr:cNvPr id="7" name="Afbeelding 9" descr="aramith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0" y="8943975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58</xdr:row>
      <xdr:rowOff>142875</xdr:rowOff>
    </xdr:from>
    <xdr:to>
      <xdr:col>9</xdr:col>
      <xdr:colOff>171450</xdr:colOff>
      <xdr:row>60</xdr:row>
      <xdr:rowOff>142875</xdr:rowOff>
    </xdr:to>
    <xdr:pic>
      <xdr:nvPicPr>
        <xdr:cNvPr id="8" name="Afbeelding 10" descr="d:\DATA\WEBSITES\KBBB-ZWVL\images\Sponsors\RT_small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19550" y="8943975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58</xdr:row>
      <xdr:rowOff>161925</xdr:rowOff>
    </xdr:from>
    <xdr:to>
      <xdr:col>10</xdr:col>
      <xdr:colOff>400050</xdr:colOff>
      <xdr:row>60</xdr:row>
      <xdr:rowOff>133350</xdr:rowOff>
    </xdr:to>
    <xdr:pic>
      <xdr:nvPicPr>
        <xdr:cNvPr id="9" name="Afbeelding 11" descr="d:\DATA\WEBSITES\KBBB-ZWVL\images\Sponsors\GHOK New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91050" y="8963025"/>
          <a:ext cx="714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58</xdr:row>
      <xdr:rowOff>161925</xdr:rowOff>
    </xdr:from>
    <xdr:to>
      <xdr:col>13</xdr:col>
      <xdr:colOff>0</xdr:colOff>
      <xdr:row>60</xdr:row>
      <xdr:rowOff>114300</xdr:rowOff>
    </xdr:to>
    <xdr:pic>
      <xdr:nvPicPr>
        <xdr:cNvPr id="10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48300" y="8963025"/>
          <a:ext cx="771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f%20bandstoten%20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42">
      <selection activeCell="E54" sqref="E54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2.140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40578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WERBROUCK Donald</v>
      </c>
      <c r="C6" s="22"/>
      <c r="D6" s="22"/>
      <c r="E6" s="22"/>
      <c r="F6" s="22" t="s">
        <v>12</v>
      </c>
      <c r="G6" s="24" t="str">
        <f>VLOOKUP(L6,'[1]LEDEN'!A:E,3,FALSE)</f>
        <v>WOH</v>
      </c>
      <c r="H6" s="24"/>
      <c r="I6" s="22"/>
      <c r="J6" s="22"/>
      <c r="K6" s="22"/>
      <c r="L6" s="25">
        <v>4701</v>
      </c>
    </row>
    <row r="7" ht="6" customHeight="1"/>
    <row r="8" spans="6:12" ht="15">
      <c r="F8" s="26" t="s">
        <v>13</v>
      </c>
      <c r="G8" s="27"/>
      <c r="H8" s="27">
        <v>2.3</v>
      </c>
      <c r="I8" s="28" t="s">
        <v>14</v>
      </c>
      <c r="J8" s="29" t="s">
        <v>15</v>
      </c>
      <c r="K8" s="27" t="s">
        <v>16</v>
      </c>
      <c r="L8" s="27" t="s">
        <v>17</v>
      </c>
    </row>
    <row r="9" spans="2:14" ht="15" customHeight="1">
      <c r="B9" s="30">
        <v>1</v>
      </c>
      <c r="C9" s="31" t="str">
        <f>VLOOKUP(N9,'[1]LEDEN'!A:E,2,FALSE)</f>
        <v>DEMAN Leon</v>
      </c>
      <c r="D9" s="32"/>
      <c r="E9" s="32"/>
      <c r="F9" s="30">
        <v>2</v>
      </c>
      <c r="G9" s="30"/>
      <c r="H9" s="30">
        <v>40</v>
      </c>
      <c r="I9" s="30">
        <v>21</v>
      </c>
      <c r="J9" s="33">
        <f aca="true" t="shared" si="0" ref="J9:J14">ROUNDDOWN(H9/I9,2)</f>
        <v>1.9</v>
      </c>
      <c r="K9" s="30">
        <v>10</v>
      </c>
      <c r="L9" s="34"/>
      <c r="N9">
        <v>7314</v>
      </c>
    </row>
    <row r="10" spans="2:14" ht="15" customHeight="1">
      <c r="B10" s="30">
        <v>2</v>
      </c>
      <c r="C10" s="31" t="str">
        <f>VLOOKUP(N10,'[1]LEDEN'!A:E,2,FALSE)</f>
        <v>RONDELE Freddy</v>
      </c>
      <c r="D10" s="32"/>
      <c r="E10" s="32"/>
      <c r="F10" s="30">
        <v>0</v>
      </c>
      <c r="G10" s="30"/>
      <c r="H10" s="30">
        <v>31</v>
      </c>
      <c r="I10" s="30">
        <v>14</v>
      </c>
      <c r="J10" s="33">
        <f t="shared" si="0"/>
        <v>2.21</v>
      </c>
      <c r="K10" s="30">
        <v>9</v>
      </c>
      <c r="L10" s="35">
        <v>1</v>
      </c>
      <c r="N10">
        <v>7316</v>
      </c>
    </row>
    <row r="11" spans="2:14" ht="15" customHeight="1">
      <c r="B11" s="30">
        <v>3</v>
      </c>
      <c r="C11" s="31" t="str">
        <f>VLOOKUP(N11,'[1]LEDEN'!A:E,2,FALSE)</f>
        <v>VANGANSBEKE Gerard</v>
      </c>
      <c r="D11" s="32"/>
      <c r="E11" s="32"/>
      <c r="F11" s="30">
        <v>2</v>
      </c>
      <c r="G11" s="30"/>
      <c r="H11" s="30">
        <v>40</v>
      </c>
      <c r="I11" s="30">
        <v>23</v>
      </c>
      <c r="J11" s="33">
        <f t="shared" si="0"/>
        <v>1.73</v>
      </c>
      <c r="K11" s="30">
        <v>6</v>
      </c>
      <c r="L11" s="35"/>
      <c r="N11">
        <v>8480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>
      <c r="B13" s="30">
        <v>4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18</v>
      </c>
      <c r="F14" s="38">
        <f>SUM(F9:F13)</f>
        <v>4</v>
      </c>
      <c r="G14" s="38">
        <f>SUM(G9:G13)</f>
        <v>0</v>
      </c>
      <c r="H14" s="38">
        <f>SUM(H9:H13)</f>
        <v>111</v>
      </c>
      <c r="I14" s="38">
        <f>SUM(I9:I13)</f>
        <v>58</v>
      </c>
      <c r="J14" s="39">
        <f t="shared" si="0"/>
        <v>1.91</v>
      </c>
      <c r="K14" s="38">
        <f>MAX(K9:K13)</f>
        <v>10</v>
      </c>
      <c r="L14" s="40" t="s">
        <v>19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RONDELE Freddy</v>
      </c>
      <c r="C17" s="22"/>
      <c r="D17" s="22"/>
      <c r="E17" s="22"/>
      <c r="F17" s="22" t="s">
        <v>12</v>
      </c>
      <c r="G17" s="24" t="str">
        <f>VLOOKUP(L17,'[1]LEDEN'!A:E,3,FALSE)</f>
        <v>AI</v>
      </c>
      <c r="H17" s="24"/>
      <c r="I17" s="22"/>
      <c r="J17" s="22"/>
      <c r="K17" s="22"/>
      <c r="L17" s="25">
        <v>7316</v>
      </c>
    </row>
    <row r="18" ht="6" customHeight="1"/>
    <row r="19" spans="6:12" ht="15">
      <c r="F19" s="26" t="s">
        <v>13</v>
      </c>
      <c r="G19" s="27"/>
      <c r="H19" s="27">
        <v>2.3</v>
      </c>
      <c r="I19" s="28" t="s">
        <v>14</v>
      </c>
      <c r="J19" s="29" t="s">
        <v>15</v>
      </c>
      <c r="K19" s="27" t="s">
        <v>16</v>
      </c>
      <c r="L19" s="27" t="s">
        <v>17</v>
      </c>
    </row>
    <row r="20" spans="2:14" ht="15">
      <c r="B20" s="30">
        <v>1</v>
      </c>
      <c r="C20" s="31" t="str">
        <f>VLOOKUP(N20,'[1]LEDEN'!A:E,2,FALSE)</f>
        <v>VANGANSBEKE Gerard</v>
      </c>
      <c r="D20" s="32"/>
      <c r="E20" s="32"/>
      <c r="F20" s="30">
        <v>0</v>
      </c>
      <c r="G20" s="30"/>
      <c r="H20" s="30">
        <v>39</v>
      </c>
      <c r="I20" s="30">
        <v>26</v>
      </c>
      <c r="J20" s="33">
        <f aca="true" t="shared" si="1" ref="J20:J25">ROUNDDOWN(H20/I20,2)</f>
        <v>1.5</v>
      </c>
      <c r="K20" s="30">
        <v>8</v>
      </c>
      <c r="L20" s="34"/>
      <c r="N20">
        <v>8480</v>
      </c>
    </row>
    <row r="21" spans="2:14" ht="15">
      <c r="B21" s="30">
        <v>2</v>
      </c>
      <c r="C21" s="31" t="str">
        <f>VLOOKUP(N21,'[1]LEDEN'!A:E,2,FALSE)</f>
        <v>WERBROUCK Donald</v>
      </c>
      <c r="D21" s="32"/>
      <c r="E21" s="32"/>
      <c r="F21" s="30">
        <v>2</v>
      </c>
      <c r="G21" s="30"/>
      <c r="H21" s="30">
        <v>40</v>
      </c>
      <c r="I21" s="30">
        <v>14</v>
      </c>
      <c r="J21" s="33">
        <f t="shared" si="1"/>
        <v>2.85</v>
      </c>
      <c r="K21" s="30">
        <v>18</v>
      </c>
      <c r="L21" s="35">
        <v>2</v>
      </c>
      <c r="N21">
        <v>4701</v>
      </c>
    </row>
    <row r="22" spans="2:14" ht="15">
      <c r="B22" s="30">
        <v>3</v>
      </c>
      <c r="C22" s="31" t="str">
        <f>VLOOKUP(N22,'[1]LEDEN'!A:E,2,FALSE)</f>
        <v>DEMAN Leon</v>
      </c>
      <c r="D22" s="32"/>
      <c r="E22" s="32"/>
      <c r="F22" s="30">
        <v>1</v>
      </c>
      <c r="G22" s="30"/>
      <c r="H22" s="30">
        <v>40</v>
      </c>
      <c r="I22" s="30">
        <v>23</v>
      </c>
      <c r="J22" s="33">
        <f t="shared" si="1"/>
        <v>1.73</v>
      </c>
      <c r="K22" s="30">
        <v>8</v>
      </c>
      <c r="L22" s="35"/>
      <c r="N22">
        <v>7314</v>
      </c>
    </row>
    <row r="23" spans="2:12" ht="15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5">
      <c r="B24" s="30">
        <v>4</v>
      </c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18</v>
      </c>
      <c r="F25" s="38">
        <f>SUM(F20:F24)</f>
        <v>3</v>
      </c>
      <c r="G25" s="38">
        <f>SUM(G20:G24)</f>
        <v>0</v>
      </c>
      <c r="H25" s="38">
        <f>SUM(H20:H24)</f>
        <v>119</v>
      </c>
      <c r="I25" s="38">
        <f>SUM(I20:I24)</f>
        <v>63</v>
      </c>
      <c r="J25" s="39">
        <f t="shared" si="1"/>
        <v>1.88</v>
      </c>
      <c r="K25" s="38">
        <f>MAX(K20:K24)</f>
        <v>18</v>
      </c>
      <c r="L25" s="40" t="s">
        <v>19</v>
      </c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5">
      <c r="A28" s="22" t="s">
        <v>11</v>
      </c>
      <c r="B28" s="23" t="str">
        <f>VLOOKUP(L28,'[1]LEDEN'!A:E,2,FALSE)</f>
        <v>VANGANSBEKE Gerard</v>
      </c>
      <c r="C28" s="22"/>
      <c r="D28" s="22"/>
      <c r="E28" s="22"/>
      <c r="F28" s="22" t="s">
        <v>12</v>
      </c>
      <c r="G28" s="24" t="str">
        <f>VLOOKUP(L28,'[1]LEDEN'!A:E,3,FALSE)</f>
        <v>KK</v>
      </c>
      <c r="H28" s="24"/>
      <c r="I28" s="22"/>
      <c r="J28" s="22"/>
      <c r="K28" s="22"/>
      <c r="L28" s="25">
        <v>8480</v>
      </c>
    </row>
    <row r="29" ht="7.5" customHeight="1"/>
    <row r="30" spans="6:12" ht="15">
      <c r="F30" s="26" t="s">
        <v>13</v>
      </c>
      <c r="G30" s="27"/>
      <c r="H30" s="27">
        <v>2.3</v>
      </c>
      <c r="I30" s="28" t="s">
        <v>14</v>
      </c>
      <c r="J30" s="29" t="s">
        <v>15</v>
      </c>
      <c r="K30" s="27" t="s">
        <v>16</v>
      </c>
      <c r="L30" s="27" t="s">
        <v>17</v>
      </c>
    </row>
    <row r="31" spans="2:14" ht="15">
      <c r="B31" s="30">
        <v>1</v>
      </c>
      <c r="C31" s="31" t="str">
        <f>VLOOKUP(N31,'[1]LEDEN'!A:E,2,FALSE)</f>
        <v>RONDELE Freddy</v>
      </c>
      <c r="D31" s="32"/>
      <c r="E31" s="32"/>
      <c r="F31" s="30">
        <v>2</v>
      </c>
      <c r="G31" s="30"/>
      <c r="H31" s="30">
        <v>40</v>
      </c>
      <c r="I31" s="30">
        <v>26</v>
      </c>
      <c r="J31" s="33">
        <f aca="true" t="shared" si="2" ref="J31:J36">ROUNDDOWN(H31/I31,2)</f>
        <v>1.53</v>
      </c>
      <c r="K31" s="30">
        <v>9</v>
      </c>
      <c r="L31" s="34"/>
      <c r="N31">
        <v>7316</v>
      </c>
    </row>
    <row r="32" spans="2:14" ht="15">
      <c r="B32" s="30">
        <v>2</v>
      </c>
      <c r="C32" s="31" t="str">
        <f>VLOOKUP(N32,'[1]LEDEN'!A:E,2,FALSE)</f>
        <v>DEMAN Leon</v>
      </c>
      <c r="D32" s="32"/>
      <c r="E32" s="32"/>
      <c r="F32" s="30">
        <v>2</v>
      </c>
      <c r="G32" s="30"/>
      <c r="H32" s="30">
        <v>40</v>
      </c>
      <c r="I32" s="30">
        <v>23</v>
      </c>
      <c r="J32" s="33">
        <f t="shared" si="2"/>
        <v>1.73</v>
      </c>
      <c r="K32" s="30">
        <v>12</v>
      </c>
      <c r="L32" s="35">
        <v>3</v>
      </c>
      <c r="N32">
        <v>7314</v>
      </c>
    </row>
    <row r="33" spans="2:12" ht="15" hidden="1">
      <c r="B33" s="30">
        <v>3</v>
      </c>
      <c r="C33" s="31" t="e">
        <f>VLOOKUP(N33,'[1]LEDEN'!A:E,2,FALSE)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35"/>
    </row>
    <row r="34" spans="2:14" ht="15">
      <c r="B34" s="30">
        <v>3</v>
      </c>
      <c r="C34" s="31" t="str">
        <f>VLOOKUP(N34,'[1]LEDEN'!A:E,2,FALSE)</f>
        <v>WERBROUCK Donald</v>
      </c>
      <c r="D34" s="32"/>
      <c r="E34" s="32"/>
      <c r="F34" s="30">
        <v>0</v>
      </c>
      <c r="G34" s="30"/>
      <c r="H34" s="30">
        <v>22</v>
      </c>
      <c r="I34" s="30">
        <v>23</v>
      </c>
      <c r="J34" s="33">
        <f t="shared" si="2"/>
        <v>0.95</v>
      </c>
      <c r="K34" s="30">
        <v>4</v>
      </c>
      <c r="L34" s="35"/>
      <c r="N34">
        <v>4701</v>
      </c>
    </row>
    <row r="35" spans="2:12" ht="15">
      <c r="B35" s="30">
        <v>4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18</v>
      </c>
      <c r="F36" s="38">
        <f>SUM(F31:F35)</f>
        <v>4</v>
      </c>
      <c r="G36" s="38">
        <f>SUM(G31:G35)</f>
        <v>0</v>
      </c>
      <c r="H36" s="38">
        <f>SUM(H31:H35)</f>
        <v>102</v>
      </c>
      <c r="I36" s="38">
        <f>SUM(I31:I35)</f>
        <v>72</v>
      </c>
      <c r="J36" s="39">
        <f t="shared" si="2"/>
        <v>1.41</v>
      </c>
      <c r="K36" s="38">
        <f>MAX(K31:K35)</f>
        <v>12</v>
      </c>
      <c r="L36" s="40" t="s">
        <v>20</v>
      </c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11</v>
      </c>
      <c r="B39" s="23" t="str">
        <f>VLOOKUP(L39,'[1]LEDEN'!A:E,2,FALSE)</f>
        <v>DEMAN Leon</v>
      </c>
      <c r="C39" s="22"/>
      <c r="D39" s="22"/>
      <c r="E39" s="22"/>
      <c r="F39" s="22" t="s">
        <v>12</v>
      </c>
      <c r="G39" s="24" t="str">
        <f>VLOOKUP(L39,'[1]LEDEN'!A:E,3,FALSE)</f>
        <v>WOH</v>
      </c>
      <c r="H39" s="24"/>
      <c r="I39" s="22"/>
      <c r="J39" s="22"/>
      <c r="K39" s="22"/>
      <c r="L39" s="25">
        <v>7314</v>
      </c>
    </row>
    <row r="41" spans="6:12" ht="15">
      <c r="F41" s="26" t="s">
        <v>13</v>
      </c>
      <c r="G41" s="27"/>
      <c r="H41" s="27">
        <v>2.3</v>
      </c>
      <c r="I41" s="28" t="s">
        <v>14</v>
      </c>
      <c r="J41" s="29" t="s">
        <v>15</v>
      </c>
      <c r="K41" s="27" t="s">
        <v>16</v>
      </c>
      <c r="L41" s="27" t="s">
        <v>17</v>
      </c>
    </row>
    <row r="42" spans="2:14" ht="15">
      <c r="B42" s="30">
        <v>1</v>
      </c>
      <c r="C42" s="31" t="str">
        <f>VLOOKUP(N42,'[1]LEDEN'!A:E,2,FALSE)</f>
        <v>WERBROUCK Donald</v>
      </c>
      <c r="D42" s="32"/>
      <c r="E42" s="32"/>
      <c r="F42" s="30">
        <v>0</v>
      </c>
      <c r="G42" s="30"/>
      <c r="H42" s="30">
        <v>33</v>
      </c>
      <c r="I42" s="30">
        <v>21</v>
      </c>
      <c r="J42" s="33">
        <f aca="true" t="shared" si="3" ref="J42:J47">ROUNDDOWN(H42/I42,2)</f>
        <v>1.57</v>
      </c>
      <c r="K42" s="30">
        <v>8</v>
      </c>
      <c r="L42" s="34"/>
      <c r="N42">
        <v>4701</v>
      </c>
    </row>
    <row r="43" spans="2:14" ht="15">
      <c r="B43" s="30">
        <v>2</v>
      </c>
      <c r="C43" s="31" t="str">
        <f>VLOOKUP(N43,'[1]LEDEN'!A:E,2,FALSE)</f>
        <v>VANGANSBEKE Gerard</v>
      </c>
      <c r="D43" s="32"/>
      <c r="E43" s="32"/>
      <c r="F43" s="30">
        <v>0</v>
      </c>
      <c r="G43" s="30"/>
      <c r="H43" s="30">
        <v>33</v>
      </c>
      <c r="I43" s="30">
        <v>23</v>
      </c>
      <c r="J43" s="33">
        <f t="shared" si="3"/>
        <v>1.43</v>
      </c>
      <c r="K43" s="30">
        <v>6</v>
      </c>
      <c r="L43" s="35">
        <v>4</v>
      </c>
      <c r="N43">
        <v>8480</v>
      </c>
    </row>
    <row r="44" spans="2:14" ht="15">
      <c r="B44" s="30">
        <v>3</v>
      </c>
      <c r="C44" s="31" t="str">
        <f>VLOOKUP(N44,'[1]LEDEN'!A:E,2,FALSE)</f>
        <v>RONDELE Freddy</v>
      </c>
      <c r="D44" s="32"/>
      <c r="E44" s="32"/>
      <c r="F44" s="30">
        <v>1</v>
      </c>
      <c r="G44" s="30"/>
      <c r="H44" s="30">
        <v>40</v>
      </c>
      <c r="I44" s="30">
        <v>23</v>
      </c>
      <c r="J44" s="33">
        <f t="shared" si="3"/>
        <v>1.73</v>
      </c>
      <c r="K44" s="30">
        <v>5</v>
      </c>
      <c r="L44" s="35"/>
      <c r="N44">
        <v>7316</v>
      </c>
    </row>
    <row r="45" spans="2:12" ht="15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18</v>
      </c>
      <c r="F47" s="38">
        <f>SUM(F42:F46)</f>
        <v>1</v>
      </c>
      <c r="G47" s="38">
        <f>SUM(G42:G46)</f>
        <v>0</v>
      </c>
      <c r="H47" s="38">
        <f>SUM(H42:H46)</f>
        <v>106</v>
      </c>
      <c r="I47" s="38">
        <f>SUM(I42:I46)</f>
        <v>67</v>
      </c>
      <c r="J47" s="39">
        <f t="shared" si="3"/>
        <v>1.58</v>
      </c>
      <c r="K47" s="38">
        <f>MAX(K42:K46)</f>
        <v>8</v>
      </c>
      <c r="L47" s="40" t="s">
        <v>20</v>
      </c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  <row r="59" spans="1:2" ht="15">
      <c r="A59" s="21"/>
      <c r="B59"/>
    </row>
    <row r="60" spans="1:10" ht="15">
      <c r="A60" s="44"/>
      <c r="B60" s="44"/>
      <c r="C60" s="44"/>
      <c r="D60" s="44"/>
      <c r="E60" s="44"/>
      <c r="F60" s="44"/>
      <c r="G60" s="44"/>
      <c r="H60" s="44"/>
      <c r="I60" s="44"/>
      <c r="J60" s="44"/>
    </row>
    <row r="61" spans="1:10" ht="15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5.75">
      <c r="A62" s="44"/>
      <c r="B62" s="44"/>
      <c r="C62" s="44"/>
      <c r="D62" s="44"/>
      <c r="E62" s="44"/>
      <c r="F62" s="44"/>
      <c r="G62" s="44"/>
      <c r="H62" s="44"/>
      <c r="I62" s="44"/>
      <c r="J62" s="44"/>
    </row>
    <row r="63" spans="1:10" ht="15.75">
      <c r="A63" s="44"/>
      <c r="B63" s="44"/>
      <c r="C63" s="44"/>
      <c r="D63" s="44"/>
      <c r="E63" s="44"/>
      <c r="F63" s="44"/>
      <c r="G63" s="44"/>
      <c r="H63" s="44"/>
      <c r="I63" s="44"/>
      <c r="J63" s="44"/>
    </row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2011-02-06T15:26:27Z</dcterms:created>
  <dcterms:modified xsi:type="dcterms:W3CDTF">2011-02-06T15:27:43Z</dcterms:modified>
  <cp:category/>
  <cp:version/>
  <cp:contentType/>
  <cp:contentStatus/>
</cp:coreProperties>
</file>