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<sst xmlns="http://schemas.openxmlformats.org/spreadsheetml/2006/main" count="41" uniqueCount="41">
  <si>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GEWEST BEIDE - VLAANDEREN</t>
  </si>
  <si>
    <t>sportjaar :</t>
  </si>
  <si>
    <t>2010-2011</t>
  </si>
  <si>
    <t>DISTRICT :  zuidwestvlaanderen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</si>
  <si>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</si>
  <si>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</si>
  <si>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</si>
  <si>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</si>
  <si>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</si>
  <si>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</si>
  <si>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</si>
  <si>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</si>
  <si>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</si>
  <si>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</si>
  <si>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</si>
  <si>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</si>
  <si>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MG</t>
  </si>
  <si>
    <t>OVFF</t>
  </si>
  <si>
    <t>DISTRICTFINALE</t>
  </si>
  <si>
    <t>* DEELNEMERS</t>
  </si>
  <si>
    <t xml:space="preserve">Al deze wedstrijden worden gespeeld in </t>
  </si>
  <si>
    <t>KBC DOS Roeselare, Ardooiesteenweg 50 te Roeselare</t>
  </si>
  <si>
    <t>Tel.: 051/24.79.74.</t>
  </si>
  <si>
    <t>zondag 13 maart 2011 om 14u00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</si>
  <si>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</si>
  <si>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</si>
  <si>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</si>
  <si>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</si>
  <si>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</si>
  <si>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</si>
  <si>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</si>
  <si>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</si>
  <si>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</si>
  <si>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</si>
  <si>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</si>
  <si>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16 &amp; 17/04/2011 in het district zuidwestvlaanderen.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</si>
  <si>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</si>
  <si>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</si>
  <si>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20 februari 2011.</t>
  </si>
  <si>
    <t>uiterste speeldatum: zondag 13 maart 2011.</t>
  </si>
  <si>
    <t>www.kbbb-zwvl.be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</si>
</sst>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name val="Comic Sans MS"/>
      <family val="4"/>
    </font>
    <font>
      <b/>
      <u val="single"/>
      <sz val="11"/>
      <color indexed="12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8"/>
      <color rgb="FFFF0000"/>
      <name val="Calibri"/>
      <family val="2"/>
    </font>
    <font>
      <b/>
      <u val="single"/>
      <sz val="20"/>
      <color theme="10"/>
      <name val="Arial"/>
      <family val="2"/>
    </font>
    <font>
      <b/>
      <u val="single"/>
      <sz val="11"/>
      <color theme="1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3" borderId="10" xfId="55" applyFont="1" applyFill="1" applyBorder="1" applyAlignment="1">
      <alignment horizontal="center"/>
      <protection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1" fillId="33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center"/>
      <protection/>
    </xf>
    <xf numFmtId="0" fontId="21" fillId="33" borderId="0" xfId="55" applyFont="1" applyFill="1" applyBorder="1" applyAlignment="1">
      <alignment horizontal="left"/>
      <protection/>
    </xf>
    <xf numFmtId="0" fontId="22" fillId="33" borderId="0" xfId="55" applyFont="1" applyFill="1" applyBorder="1" applyAlignment="1">
      <alignment horizontal="left"/>
      <protection/>
    </xf>
    <xf numFmtId="0" fontId="23" fillId="33" borderId="0" xfId="55" applyFont="1" applyFill="1" applyBorder="1">
      <alignment/>
      <protection/>
    </xf>
    <xf numFmtId="0" fontId="21" fillId="33" borderId="0" xfId="55" applyFont="1" applyFill="1" applyBorder="1" applyAlignment="1">
      <alignment horizontal="center"/>
      <protection/>
    </xf>
    <xf numFmtId="164" fontId="21" fillId="33" borderId="0" xfId="55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64" fontId="21" fillId="33" borderId="0" xfId="55" applyNumberFormat="1" applyFont="1" applyFill="1" applyBorder="1" applyAlignment="1">
      <alignment horizontal="center"/>
      <protection/>
    </xf>
    <xf numFmtId="164" fontId="21" fillId="33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3" borderId="13" xfId="55" applyFont="1" applyFill="1" applyBorder="1" applyAlignment="1">
      <alignment horizontal="center"/>
      <protection/>
    </xf>
    <xf numFmtId="0" fontId="24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0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3" borderId="15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5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31" fillId="0" borderId="0" xfId="55" applyFont="1">
      <alignment/>
      <protection/>
    </xf>
    <xf numFmtId="0" fontId="32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32" fillId="0" borderId="0" xfId="55" applyFont="1" applyAlignment="1">
      <alignment horizontal="center"/>
      <protection/>
    </xf>
    <xf numFmtId="1" fontId="32" fillId="0" borderId="0" xfId="55" applyNumberFormat="1" applyFont="1" applyAlignment="1">
      <alignment horizontal="center"/>
      <protection/>
    </xf>
    <xf numFmtId="0" fontId="33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1" fontId="34" fillId="0" borderId="0" xfId="55" applyNumberFormat="1" applyFont="1" applyAlignment="1">
      <alignment horizontal="center"/>
      <protection/>
    </xf>
    <xf numFmtId="0" fontId="32" fillId="0" borderId="0" xfId="55" applyFont="1" applyBorder="1" applyAlignment="1">
      <alignment horizontal="center"/>
      <protection/>
    </xf>
    <xf numFmtId="0" fontId="33" fillId="0" borderId="0" xfId="55" applyFont="1" applyBorder="1" applyAlignment="1">
      <alignment horizontal="left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1" fontId="34" fillId="0" borderId="0" xfId="55" applyNumberFormat="1" applyFont="1" applyBorder="1" applyAlignment="1">
      <alignment horizontal="center"/>
      <protection/>
    </xf>
    <xf numFmtId="0" fontId="32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0" borderId="18" xfId="55" applyFont="1" applyBorder="1" applyAlignment="1">
      <alignment horizontal="left"/>
      <protection/>
    </xf>
    <xf numFmtId="0" fontId="33" fillId="0" borderId="19" xfId="55" applyFont="1" applyBorder="1" applyAlignment="1">
      <alignment horizontal="left"/>
      <protection/>
    </xf>
    <xf numFmtId="0" fontId="34" fillId="0" borderId="19" xfId="55" applyFont="1" applyBorder="1">
      <alignment/>
      <protection/>
    </xf>
    <xf numFmtId="0" fontId="34" fillId="0" borderId="19" xfId="55" applyFont="1" applyBorder="1" applyAlignment="1">
      <alignment horizontal="left"/>
      <protection/>
    </xf>
    <xf numFmtId="0" fontId="34" fillId="0" borderId="19" xfId="55" applyFont="1" applyBorder="1" applyAlignment="1">
      <alignment horizontal="center"/>
      <protection/>
    </xf>
    <xf numFmtId="1" fontId="34" fillId="0" borderId="19" xfId="55" applyNumberFormat="1" applyFont="1" applyBorder="1" applyAlignment="1">
      <alignment horizontal="center"/>
      <protection/>
    </xf>
    <xf numFmtId="0" fontId="32" fillId="0" borderId="19" xfId="55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1" fontId="0" fillId="0" borderId="0" xfId="0" applyNumberFormat="1" applyAlignment="1">
      <alignment/>
    </xf>
    <xf numFmtId="0" fontId="59" fillId="0" borderId="0" xfId="43" applyFont="1" applyAlignment="1" applyProtection="1">
      <alignment horizontal="center"/>
      <protection/>
    </xf>
    <xf numFmtId="0" fontId="38" fillId="0" borderId="0" xfId="0" applyFont="1" applyAlignment="1">
      <alignment/>
    </xf>
    <xf numFmtId="0" fontId="60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50</xdr:row>
      <xdr:rowOff>180975</xdr:rowOff>
    </xdr:from>
    <xdr:to>
      <xdr:col>2</xdr:col>
      <xdr:colOff>238125</xdr:colOff>
      <xdr:row>52</xdr:row>
      <xdr:rowOff>161925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8839200"/>
          <a:ext cx="638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51</xdr:row>
      <xdr:rowOff>19050</xdr:rowOff>
    </xdr:from>
    <xdr:to>
      <xdr:col>3</xdr:col>
      <xdr:colOff>495300</xdr:colOff>
      <xdr:row>52</xdr:row>
      <xdr:rowOff>161925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867775"/>
          <a:ext cx="733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51</xdr:row>
      <xdr:rowOff>9525</xdr:rowOff>
    </xdr:from>
    <xdr:to>
      <xdr:col>4</xdr:col>
      <xdr:colOff>400050</xdr:colOff>
      <xdr:row>53</xdr:row>
      <xdr:rowOff>19050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85825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51</xdr:row>
      <xdr:rowOff>0</xdr:rowOff>
    </xdr:from>
    <xdr:to>
      <xdr:col>7</xdr:col>
      <xdr:colOff>0</xdr:colOff>
      <xdr:row>51</xdr:row>
      <xdr:rowOff>161925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8848725"/>
          <a:ext cx="876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51</xdr:row>
      <xdr:rowOff>180975</xdr:rowOff>
    </xdr:from>
    <xdr:to>
      <xdr:col>7</xdr:col>
      <xdr:colOff>0</xdr:colOff>
      <xdr:row>53</xdr:row>
      <xdr:rowOff>9525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6450" y="9029700"/>
          <a:ext cx="876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19050</xdr:rowOff>
    </xdr:from>
    <xdr:to>
      <xdr:col>9</xdr:col>
      <xdr:colOff>142875</xdr:colOff>
      <xdr:row>52</xdr:row>
      <xdr:rowOff>180975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0" y="886777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51</xdr:row>
      <xdr:rowOff>9525</xdr:rowOff>
    </xdr:from>
    <xdr:to>
      <xdr:col>11</xdr:col>
      <xdr:colOff>95250</xdr:colOff>
      <xdr:row>52</xdr:row>
      <xdr:rowOff>171450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5675" y="8858250"/>
          <a:ext cx="6858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50</xdr:row>
      <xdr:rowOff>161925</xdr:rowOff>
    </xdr:from>
    <xdr:to>
      <xdr:col>12</xdr:col>
      <xdr:colOff>266700</xdr:colOff>
      <xdr:row>53</xdr:row>
      <xdr:rowOff>19050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10050" y="8820150"/>
          <a:ext cx="514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390525</xdr:colOff>
      <xdr:row>51</xdr:row>
      <xdr:rowOff>47625</xdr:rowOff>
    </xdr:from>
    <xdr:to>
      <xdr:col>14</xdr:col>
      <xdr:colOff>276225</xdr:colOff>
      <xdr:row>52</xdr:row>
      <xdr:rowOff>152400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48225" y="8896350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51</xdr:row>
      <xdr:rowOff>38100</xdr:rowOff>
    </xdr:from>
    <xdr:to>
      <xdr:col>15</xdr:col>
      <xdr:colOff>457200</xdr:colOff>
      <xdr:row>52</xdr:row>
      <xdr:rowOff>161925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05475" y="8886825"/>
          <a:ext cx="695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2e%20DRIEBAND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11.57421875" style="0" customWidth="1"/>
    <col min="6" max="6" width="6.7109375" style="0" customWidth="1"/>
    <col min="7" max="7" width="1.710937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8"/>
      <c r="J9" s="33" t="s">
        <v>10</v>
      </c>
      <c r="K9" s="33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4">
        <v>4776</v>
      </c>
      <c r="D10" s="35" t="str">
        <f>VLOOKUP(C10,'[1]LEDEN'!A:C,2,FALSE)</f>
        <v>HOUTHAEVE Jean-Marie</v>
      </c>
      <c r="F10" s="28" t="str">
        <f>VLOOKUP(C10,'[1]LEDEN'!A:C,3,FALSE)</f>
        <v>DOS</v>
      </c>
      <c r="J10" s="28">
        <v>4</v>
      </c>
      <c r="K10" s="28">
        <v>100</v>
      </c>
      <c r="L10" s="28">
        <v>202</v>
      </c>
      <c r="M10" s="36">
        <f aca="true" t="shared" si="0" ref="M10:M15">IF(L10&lt;&gt;"",(K10/L10)-0.0005,"")</f>
        <v>0.49454950495049504</v>
      </c>
      <c r="N10" s="28">
        <v>5</v>
      </c>
      <c r="O10" s="28" t="s">
        <v>16</v>
      </c>
    </row>
    <row r="11" spans="2:15" ht="15">
      <c r="B11">
        <f>B10+1</f>
        <v>2</v>
      </c>
      <c r="C11" s="34">
        <v>6730</v>
      </c>
      <c r="D11" s="35" t="str">
        <f>VLOOKUP(C11,'[1]LEDEN'!A:C,2,FALSE)</f>
        <v>DENOULET Johan</v>
      </c>
      <c r="F11" s="28" t="str">
        <f>VLOOKUP(C11,'[1]LEDEN'!A:C,3,FALSE)</f>
        <v>KK</v>
      </c>
      <c r="J11" s="28">
        <v>6</v>
      </c>
      <c r="K11" s="28">
        <v>100</v>
      </c>
      <c r="L11" s="28">
        <v>223</v>
      </c>
      <c r="M11" s="36">
        <f t="shared" si="0"/>
        <v>0.4479304932735426</v>
      </c>
      <c r="N11" s="28">
        <v>5</v>
      </c>
      <c r="O11" s="28" t="str">
        <f aca="true" t="shared" si="1" ref="O11:O17">IF(M11&lt;0.495,"OG",IF(AND(M11&gt;=0.495,M11&lt;0.61),"MG",IF(AND(M11&gt;=0.61,M11&lt;0.765),"PR",IF(AND(M11&gt;=0.765,M11&lt;950),"DPR",""))))</f>
        <v>OG</v>
      </c>
    </row>
    <row r="12" spans="2:15" ht="15">
      <c r="B12">
        <f aca="true" t="shared" si="2" ref="B12:B17">B11+1</f>
        <v>3</v>
      </c>
      <c r="C12" s="34">
        <v>8480</v>
      </c>
      <c r="D12" s="35" t="str">
        <f>VLOOKUP(C12,'[1]LEDEN'!A:C,2,FALSE)</f>
        <v>VANGANSBEKE Gerard</v>
      </c>
      <c r="F12" s="28" t="str">
        <f>VLOOKUP(C12,'[1]LEDEN'!A:C,3,FALSE)</f>
        <v>KK</v>
      </c>
      <c r="J12" s="28">
        <v>6</v>
      </c>
      <c r="K12" s="28">
        <v>103</v>
      </c>
      <c r="L12" s="28">
        <v>235</v>
      </c>
      <c r="M12" s="36">
        <f t="shared" si="0"/>
        <v>0.43779787234042555</v>
      </c>
      <c r="N12" s="28">
        <v>7</v>
      </c>
      <c r="O12" s="28" t="str">
        <f t="shared" si="1"/>
        <v>OG</v>
      </c>
    </row>
    <row r="13" spans="2:15" ht="15">
      <c r="B13">
        <f t="shared" si="2"/>
        <v>4</v>
      </c>
      <c r="C13" s="34">
        <v>8090</v>
      </c>
      <c r="D13" s="35" t="str">
        <f>VLOOKUP(C13,'[1]LEDEN'!A:C,2,FALSE)</f>
        <v>VANLAUWE Stephan</v>
      </c>
      <c r="F13" s="28" t="str">
        <f>VLOOKUP(C13,'[1]LEDEN'!A:C,3,FALSE)</f>
        <v>DOS</v>
      </c>
      <c r="J13" s="28">
        <v>6</v>
      </c>
      <c r="K13" s="28">
        <v>95</v>
      </c>
      <c r="L13" s="28">
        <v>266</v>
      </c>
      <c r="M13" s="36">
        <f t="shared" si="0"/>
        <v>0.35664285714285715</v>
      </c>
      <c r="N13" s="28">
        <v>3</v>
      </c>
      <c r="O13" s="28" t="str">
        <f t="shared" si="1"/>
        <v>OG</v>
      </c>
    </row>
    <row r="14" spans="2:15" ht="15">
      <c r="B14">
        <f t="shared" si="2"/>
        <v>5</v>
      </c>
      <c r="C14" s="34">
        <v>4799</v>
      </c>
      <c r="D14" s="35" t="str">
        <f>VLOOKUP(C14,'[1]LEDEN'!A:C,2,FALSE)</f>
        <v>VERCOUILLIE José</v>
      </c>
      <c r="F14" s="28" t="str">
        <f>VLOOKUP(C14,'[1]LEDEN'!A:C,3,FALSE)</f>
        <v>KK</v>
      </c>
      <c r="J14" s="28">
        <v>2</v>
      </c>
      <c r="K14" s="28">
        <v>87</v>
      </c>
      <c r="L14" s="28">
        <v>248</v>
      </c>
      <c r="M14" s="36">
        <f t="shared" si="0"/>
        <v>0.35030645161290325</v>
      </c>
      <c r="N14" s="28">
        <v>4</v>
      </c>
      <c r="O14" s="28" t="str">
        <f t="shared" si="1"/>
        <v>OG</v>
      </c>
    </row>
    <row r="15" spans="2:15" ht="15">
      <c r="B15">
        <f t="shared" si="2"/>
        <v>6</v>
      </c>
      <c r="C15" s="34">
        <v>7499</v>
      </c>
      <c r="D15" s="35" t="str">
        <f>VLOOKUP(C15,'[1]LEDEN'!A:C,2,FALSE)</f>
        <v>GRAYE André</v>
      </c>
      <c r="F15" s="28" t="str">
        <f>VLOOKUP(C15,'[1]LEDEN'!A:C,3,FALSE)</f>
        <v>K.GHOK</v>
      </c>
      <c r="J15" s="28">
        <v>0</v>
      </c>
      <c r="K15" s="28">
        <v>85</v>
      </c>
      <c r="L15" s="28">
        <v>248</v>
      </c>
      <c r="M15" s="36">
        <f t="shared" si="0"/>
        <v>0.34224193548387094</v>
      </c>
      <c r="N15" s="28">
        <v>5</v>
      </c>
      <c r="O15" s="28" t="str">
        <f t="shared" si="1"/>
        <v>OG</v>
      </c>
    </row>
    <row r="16" spans="2:15" ht="15">
      <c r="B16"/>
      <c r="C16" s="34"/>
      <c r="D16" s="35"/>
      <c r="F16" s="28"/>
      <c r="J16" s="28"/>
      <c r="K16" s="28"/>
      <c r="L16" s="28"/>
      <c r="M16" s="36">
        <f>IF(L16&lt;&gt;"",(#REF!/L16)-0.005,"")</f>
      </c>
      <c r="N16" s="28"/>
      <c r="O16" s="28">
        <f t="shared" si="1"/>
      </c>
    </row>
    <row r="17" spans="2:15" ht="15">
      <c r="B17">
        <f t="shared" si="2"/>
        <v>1</v>
      </c>
      <c r="C17" s="34">
        <v>4710</v>
      </c>
      <c r="D17" s="35" t="str">
        <f>VLOOKUP(C17,'[1]LEDEN'!A:C,2,FALSE)</f>
        <v>EQUIPART Pierre</v>
      </c>
      <c r="F17" s="28" t="str">
        <f>VLOOKUP(C17,'[1]LEDEN'!A:C,3,FALSE)</f>
        <v>RT</v>
      </c>
      <c r="J17" s="28" t="s">
        <v>17</v>
      </c>
      <c r="K17" s="28"/>
      <c r="L17" s="28"/>
      <c r="M17" s="36">
        <f>IF(L17&lt;&gt;"",(#REF!/L17)-0.005,"")</f>
      </c>
      <c r="N17" s="28"/>
      <c r="O17" s="28">
        <f t="shared" si="1"/>
      </c>
    </row>
    <row r="19" spans="2:16" ht="23.25">
      <c r="B19" s="37" t="s">
        <v>18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</row>
    <row r="20" spans="2:16" ht="15">
      <c r="B20" s="38" t="s">
        <v>19</v>
      </c>
      <c r="D20" s="39"/>
      <c r="O20"/>
      <c r="P20" s="28"/>
    </row>
    <row r="21" spans="2:16" ht="15">
      <c r="B21">
        <v>1</v>
      </c>
      <c r="C21" s="34">
        <v>4776</v>
      </c>
      <c r="D21" s="35" t="str">
        <f>VLOOKUP(C21,'[1]LEDEN'!A:C,2,FALSE)</f>
        <v>HOUTHAEVE Jean-Marie</v>
      </c>
      <c r="F21" s="28" t="str">
        <f>VLOOKUP(C21,'[1]LEDEN'!A:C,3,FALSE)</f>
        <v>DOS</v>
      </c>
      <c r="H21" s="40" t="s">
        <v>20</v>
      </c>
      <c r="O21"/>
      <c r="P21" s="28"/>
    </row>
    <row r="22" spans="2:16" ht="15">
      <c r="B22">
        <v>2</v>
      </c>
      <c r="C22" s="28">
        <v>6730</v>
      </c>
      <c r="D22" s="35" t="str">
        <f>VLOOKUP(C22,'[1]LEDEN'!A:C,2,FALSE)</f>
        <v>DENOULET Johan</v>
      </c>
      <c r="F22" s="28" t="str">
        <f>VLOOKUP(C22,'[1]LEDEN'!A:C,3,FALSE)</f>
        <v>KK</v>
      </c>
      <c r="H22" s="40" t="s">
        <v>21</v>
      </c>
      <c r="O22"/>
      <c r="P22" s="28"/>
    </row>
    <row r="23" spans="2:16" ht="15">
      <c r="B23">
        <v>3</v>
      </c>
      <c r="C23" s="28">
        <v>8480</v>
      </c>
      <c r="D23" s="35" t="str">
        <f>VLOOKUP(C23,'[1]LEDEN'!A:C,2,FALSE)</f>
        <v>VANGANSBEKE Gerard</v>
      </c>
      <c r="F23" s="28" t="str">
        <f>VLOOKUP(C23,'[1]LEDEN'!A:C,3,FALSE)</f>
        <v>KK</v>
      </c>
      <c r="H23" s="40" t="s">
        <v>22</v>
      </c>
      <c r="O23"/>
      <c r="P23" s="28"/>
    </row>
    <row r="24" spans="2:16" ht="15">
      <c r="B24">
        <v>4</v>
      </c>
      <c r="C24" s="28">
        <v>8090</v>
      </c>
      <c r="D24" s="35" t="str">
        <f>VLOOKUP(C24,'[1]LEDEN'!A:C,2,FALSE)</f>
        <v>VANLAUWE Stephan</v>
      </c>
      <c r="F24" s="28" t="str">
        <f>VLOOKUP(C24,'[1]LEDEN'!A:C,3,FALSE)</f>
        <v>DOS</v>
      </c>
      <c r="H24" s="40" t="s">
        <v>23</v>
      </c>
      <c r="O24"/>
      <c r="P24" s="28"/>
    </row>
    <row r="25" spans="2:16" ht="6" customHeight="1">
      <c r="B25"/>
      <c r="C25" s="28"/>
      <c r="O25"/>
      <c r="P25" s="28"/>
    </row>
    <row r="26" spans="2:16" ht="15">
      <c r="B26" s="41" t="s">
        <v>24</v>
      </c>
      <c r="C26" s="42"/>
      <c r="D26" s="43"/>
      <c r="E26" s="44">
        <v>27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2"/>
    </row>
    <row r="27" spans="2:16" ht="6" customHeight="1">
      <c r="B27" s="43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2"/>
    </row>
    <row r="28" spans="2:16" ht="15">
      <c r="B28" s="44" t="s">
        <v>25</v>
      </c>
      <c r="C28" s="42"/>
      <c r="D28" s="43"/>
      <c r="E28" s="45" t="s">
        <v>26</v>
      </c>
      <c r="F28" s="46"/>
      <c r="G28" s="47"/>
      <c r="H28" s="47"/>
      <c r="I28" s="47"/>
      <c r="J28" s="47"/>
      <c r="K28" s="47"/>
      <c r="L28" s="43"/>
      <c r="M28" s="48">
        <v>0.495</v>
      </c>
      <c r="N28" s="43"/>
      <c r="O28" s="43"/>
      <c r="P28" s="42"/>
    </row>
    <row r="29" spans="2:16" ht="15">
      <c r="B29" s="42"/>
      <c r="C29" s="43"/>
      <c r="D29" s="43"/>
      <c r="E29" s="49" t="s">
        <v>27</v>
      </c>
      <c r="F29" s="43"/>
      <c r="G29" s="43"/>
      <c r="H29" s="43"/>
      <c r="I29" s="43"/>
      <c r="J29" s="43"/>
      <c r="K29" s="43"/>
      <c r="L29" s="43"/>
      <c r="M29" s="48">
        <v>0.495</v>
      </c>
      <c r="N29" s="43"/>
      <c r="O29" s="42"/>
      <c r="P29" s="43"/>
    </row>
    <row r="30" spans="2:16" ht="6" customHeight="1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2"/>
      <c r="P30" s="43"/>
    </row>
    <row r="31" spans="2:16" ht="15">
      <c r="B31" s="41" t="s">
        <v>28</v>
      </c>
      <c r="C31" s="43"/>
      <c r="D31" s="43"/>
      <c r="E31" t="s">
        <v>29</v>
      </c>
      <c r="F31" s="43"/>
      <c r="G31" s="43"/>
      <c r="H31" s="43"/>
      <c r="I31" s="43"/>
      <c r="J31" s="43"/>
      <c r="K31" s="43"/>
      <c r="L31" s="43"/>
      <c r="M31" s="43"/>
      <c r="N31" s="43"/>
      <c r="O31" s="42"/>
      <c r="P31" s="43"/>
    </row>
    <row r="32" spans="2:16" ht="6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2"/>
      <c r="P32" s="43"/>
    </row>
    <row r="33" spans="2:16" ht="15">
      <c r="B33" s="46" t="s">
        <v>30</v>
      </c>
      <c r="C33" s="43"/>
      <c r="D33" s="50"/>
      <c r="E33" s="50"/>
      <c r="F33" s="51"/>
      <c r="G33" s="52"/>
      <c r="H33" s="52"/>
      <c r="I33" s="52"/>
      <c r="J33" s="52"/>
      <c r="K33" s="53"/>
      <c r="L33" s="52"/>
      <c r="M33" s="50"/>
      <c r="N33" s="43"/>
      <c r="O33" s="42"/>
      <c r="P33" s="43"/>
    </row>
    <row r="34" spans="2:16" ht="6" customHeight="1">
      <c r="B34" s="52"/>
      <c r="C34" s="54"/>
      <c r="D34" s="50"/>
      <c r="E34" s="43"/>
      <c r="F34" s="43"/>
      <c r="G34" s="43"/>
      <c r="H34" s="43"/>
      <c r="I34" s="43"/>
      <c r="J34" s="43"/>
      <c r="K34" s="55"/>
      <c r="L34" s="43"/>
      <c r="M34" s="43"/>
      <c r="N34" s="43"/>
      <c r="O34" s="42"/>
      <c r="P34" s="43"/>
    </row>
    <row r="35" spans="2:16" ht="15">
      <c r="B35" s="56" t="s">
        <v>31</v>
      </c>
      <c r="C35" s="43"/>
      <c r="D35" s="43"/>
      <c r="E35" s="56"/>
      <c r="F35" s="56" t="s">
        <v>32</v>
      </c>
      <c r="G35" s="57"/>
      <c r="H35" s="56"/>
      <c r="I35" s="58"/>
      <c r="J35" s="58"/>
      <c r="K35" s="59"/>
      <c r="L35" s="56" t="s">
        <v>33</v>
      </c>
      <c r="M35" s="58"/>
      <c r="N35" s="56"/>
      <c r="O35" s="50"/>
      <c r="P35" s="43"/>
    </row>
    <row r="36" spans="2:16" ht="6" customHeight="1">
      <c r="B36" s="52"/>
      <c r="C36" s="43"/>
      <c r="D36" s="43"/>
      <c r="E36" s="56"/>
      <c r="F36" s="57"/>
      <c r="G36" s="57"/>
      <c r="H36" s="56"/>
      <c r="I36" s="58"/>
      <c r="J36" s="58"/>
      <c r="K36" s="59"/>
      <c r="L36" s="56"/>
      <c r="M36" s="58"/>
      <c r="N36" s="56"/>
      <c r="O36" s="50"/>
      <c r="P36" s="43"/>
    </row>
    <row r="37" spans="2:16" ht="15">
      <c r="B37" s="46" t="s">
        <v>34</v>
      </c>
      <c r="C37" s="56"/>
      <c r="D37" s="50"/>
      <c r="E37" s="50"/>
      <c r="F37" s="51"/>
      <c r="G37" s="52"/>
      <c r="H37" s="52"/>
      <c r="I37" s="52"/>
      <c r="J37" s="52"/>
      <c r="K37" s="53"/>
      <c r="L37" s="51"/>
      <c r="M37" s="50"/>
      <c r="N37" s="43"/>
      <c r="O37" s="42"/>
      <c r="P37" s="43"/>
    </row>
    <row r="38" spans="2:16" ht="15">
      <c r="B38" s="46" t="s">
        <v>35</v>
      </c>
      <c r="C38" s="56"/>
      <c r="D38" s="50"/>
      <c r="E38" s="50"/>
      <c r="F38" s="51"/>
      <c r="G38" s="52"/>
      <c r="H38" s="52"/>
      <c r="I38" s="52"/>
      <c r="J38" s="52"/>
      <c r="K38" s="53"/>
      <c r="L38" s="51"/>
      <c r="M38" s="50"/>
      <c r="N38" s="43"/>
      <c r="O38" s="42"/>
      <c r="P38" s="43"/>
    </row>
    <row r="39" spans="2:16" ht="6" customHeight="1">
      <c r="B39" s="60"/>
      <c r="C39" s="61"/>
      <c r="D39" s="62"/>
      <c r="E39" s="62"/>
      <c r="F39" s="63"/>
      <c r="G39" s="64"/>
      <c r="H39" s="64"/>
      <c r="I39" s="64"/>
      <c r="J39" s="64"/>
      <c r="K39" s="65"/>
      <c r="L39" s="63"/>
      <c r="M39" s="66"/>
      <c r="N39" s="67"/>
      <c r="O39" s="68"/>
      <c r="P39" s="67"/>
    </row>
    <row r="40" spans="2:16" ht="15">
      <c r="B40" s="69" t="s">
        <v>36</v>
      </c>
      <c r="C40" s="70"/>
      <c r="D40" s="71"/>
      <c r="E40" s="71"/>
      <c r="F40" s="72"/>
      <c r="G40" s="73"/>
      <c r="H40" s="73"/>
      <c r="I40" s="73"/>
      <c r="J40" s="73"/>
      <c r="K40" s="74"/>
      <c r="L40" s="72"/>
      <c r="M40" s="75"/>
      <c r="N40" s="76"/>
      <c r="O40" s="77"/>
      <c r="P40" s="78"/>
    </row>
    <row r="41" spans="2:16" ht="15">
      <c r="B41" s="79" t="s">
        <v>37</v>
      </c>
      <c r="C41" s="80"/>
      <c r="D41" s="80"/>
      <c r="E41" s="80"/>
      <c r="F41" s="80"/>
      <c r="G41" s="80"/>
      <c r="H41" s="80"/>
      <c r="I41" s="80"/>
      <c r="J41" s="80"/>
      <c r="K41" s="81"/>
      <c r="L41" s="80"/>
      <c r="M41" s="80"/>
      <c r="N41" s="80"/>
      <c r="O41" s="82"/>
      <c r="P41" s="83"/>
    </row>
    <row r="42" spans="2:16" ht="6" customHeight="1">
      <c r="B42" s="42"/>
      <c r="C42" s="43"/>
      <c r="D42" s="43"/>
      <c r="E42" s="43"/>
      <c r="F42" s="43"/>
      <c r="G42" s="43"/>
      <c r="H42" s="43"/>
      <c r="I42" s="43"/>
      <c r="J42" s="43"/>
      <c r="K42" s="55"/>
      <c r="L42" s="43"/>
      <c r="M42" s="43"/>
      <c r="N42" s="43"/>
      <c r="O42" s="42"/>
      <c r="P42" s="43"/>
    </row>
    <row r="43" spans="2:16" ht="15">
      <c r="B43" s="35" t="s">
        <v>38</v>
      </c>
      <c r="C43" s="43"/>
      <c r="D43" s="43"/>
      <c r="E43" s="43"/>
      <c r="F43" s="43"/>
      <c r="G43" s="43"/>
      <c r="H43" s="43"/>
      <c r="I43" s="43"/>
      <c r="J43" s="43"/>
      <c r="K43" s="35" t="s">
        <v>39</v>
      </c>
      <c r="L43" s="43"/>
      <c r="M43" s="43"/>
      <c r="N43" s="43"/>
      <c r="O43" s="42"/>
      <c r="P43" s="43"/>
    </row>
    <row r="44" ht="6" customHeight="1">
      <c r="K44" s="84"/>
    </row>
    <row r="45" spans="8:11" ht="26.25">
      <c r="H45" s="85" t="s">
        <v>40</v>
      </c>
      <c r="K45" s="84"/>
    </row>
    <row r="46" ht="15">
      <c r="K46" s="84"/>
    </row>
    <row r="47" spans="2:12" ht="18">
      <c r="B47" s="86"/>
      <c r="C47" s="86"/>
      <c r="D47" s="86"/>
      <c r="E47" s="86"/>
      <c r="F47" s="87"/>
      <c r="G47" s="86"/>
      <c r="H47" s="86"/>
      <c r="I47" s="86"/>
      <c r="J47" s="86"/>
      <c r="K47" s="86"/>
      <c r="L47" s="86"/>
    </row>
    <row r="48" spans="2:12" ht="18">
      <c r="B48" s="86"/>
      <c r="C48" s="86"/>
      <c r="D48" s="86"/>
      <c r="E48" s="86"/>
      <c r="F48" s="87"/>
      <c r="G48" s="86"/>
      <c r="H48" s="86"/>
      <c r="I48" s="86"/>
      <c r="J48" s="86"/>
      <c r="K48" s="86"/>
      <c r="L48" s="86"/>
    </row>
    <row r="49" spans="2:12" ht="18">
      <c r="B49" s="86"/>
      <c r="C49" s="86"/>
      <c r="D49" s="86"/>
      <c r="E49" s="86"/>
      <c r="F49" s="87"/>
      <c r="G49" s="86"/>
      <c r="H49" s="86"/>
      <c r="I49" s="86"/>
      <c r="J49" s="86"/>
      <c r="K49" s="86"/>
      <c r="L49" s="86"/>
    </row>
    <row r="50" spans="2:12" ht="18">
      <c r="B50" s="86"/>
      <c r="C50" s="86"/>
      <c r="D50" s="86"/>
      <c r="E50" s="86"/>
      <c r="F50" s="87"/>
      <c r="G50" s="86"/>
      <c r="H50" s="86"/>
      <c r="I50" s="86"/>
      <c r="J50" s="86"/>
      <c r="K50" s="86"/>
      <c r="L50" s="86"/>
    </row>
    <row r="51" spans="2:12" ht="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 ht="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 ht="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 ht="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 ht="15.7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 ht="15.7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 ht="15.7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 ht="15.7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 ht="15.7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</sheetData>
  <sheetProtection/>
  <mergeCells count="5">
    <mergeCell ref="C1:N1"/>
    <mergeCell ref="O2:P2"/>
    <mergeCell ref="B4:P4"/>
    <mergeCell ref="A7:P7"/>
    <mergeCell ref="B19:P19"/>
  </mergeCells>
  <hyperlinks>
    <hyperlink ref="H45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2011-02-20T22:00:36Z</dcterms:created>
  <dcterms:modified xsi:type="dcterms:W3CDTF">2011-02-20T22:02:04Z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