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VRIJSPEL\7° KLASSE (40)\"/>
    </mc:Choice>
  </mc:AlternateContent>
  <xr:revisionPtr revIDLastSave="0" documentId="8_{69235101-0CBB-4E0C-942A-A1D762E5BA77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5° b kb" sheetId="6" r:id="rId1"/>
    <sheet name="6° vrij kb" sheetId="4" r:id="rId2"/>
    <sheet name="7° vrij kb" sheetId="5" r:id="rId3"/>
    <sheet name="3° band kb " sheetId="7" r:id="rId4"/>
    <sheet name="2°kad kb" sheetId="3" r:id="rId5"/>
    <sheet name="2° drieb kb " sheetId="8" r:id="rId6"/>
    <sheet name="Blad1" sheetId="1" r:id="rId7"/>
    <sheet name="Leden" sheetId="2" r:id="rId8"/>
  </sheets>
  <definedNames>
    <definedName name="Tabel_2" localSheetId="5">#REF!</definedName>
    <definedName name="Tabel_2" localSheetId="4">#REF!</definedName>
    <definedName name="Tabel_2" localSheetId="3">#REF!</definedName>
    <definedName name="Tabel_2" localSheetId="0">#REF!</definedName>
    <definedName name="Tabel_2" localSheetId="1">#REF!</definedName>
    <definedName name="Tabel_2" localSheetId="2">#REF!</definedName>
    <definedName name="Tabel_2">#REF!</definedName>
    <definedName name="Tabel_Leden">Leden!$A$1:$C$703</definedName>
    <definedName name="tabel_wedstrijd" localSheetId="5">'2° drieb kb '!$M$12:$P$21</definedName>
    <definedName name="tabel_wedstrijd" localSheetId="4">'2°kad kb'!$M$12:$P$21</definedName>
    <definedName name="tabel_wedstrijd" localSheetId="3">'3° band kb '!$M$12:$P$21</definedName>
    <definedName name="tabel_wedstrijd" localSheetId="0">'5° b kb'!$M$12:$P$21</definedName>
    <definedName name="tabel_wedstrijd" localSheetId="1">'6° vrij kb'!$M$12:$P$21</definedName>
    <definedName name="tabel_wedstrijd" localSheetId="2">'7° vrij kb'!$M$12:$P$21</definedName>
    <definedName name="tabel_wedstrijd">Blad1!$M$12:$P$21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8" l="1"/>
  <c r="H51" i="8"/>
  <c r="H50" i="8"/>
  <c r="H49" i="8"/>
  <c r="H45" i="8"/>
  <c r="H44" i="8"/>
  <c r="H43" i="8"/>
  <c r="H42" i="8"/>
  <c r="H38" i="8"/>
  <c r="H37" i="8"/>
  <c r="H36" i="8"/>
  <c r="H35" i="8"/>
  <c r="H31" i="8"/>
  <c r="H30" i="8"/>
  <c r="H29" i="8"/>
  <c r="H28" i="8"/>
  <c r="H24" i="8"/>
  <c r="H23" i="8"/>
  <c r="H22" i="8"/>
  <c r="H21" i="8"/>
  <c r="H17" i="8"/>
  <c r="H16" i="8"/>
  <c r="H15" i="8"/>
  <c r="H14" i="8"/>
  <c r="I60" i="8"/>
  <c r="G60" i="8"/>
  <c r="H60" i="8" s="1"/>
  <c r="D60" i="8" s="1"/>
  <c r="F60" i="8"/>
  <c r="E60" i="8"/>
  <c r="H59" i="8"/>
  <c r="D59" i="8"/>
  <c r="C59" i="8"/>
  <c r="B59" i="8"/>
  <c r="H58" i="8"/>
  <c r="D58" i="8"/>
  <c r="C58" i="8"/>
  <c r="B58" i="8"/>
  <c r="H57" i="8"/>
  <c r="D57" i="8"/>
  <c r="C57" i="8"/>
  <c r="B57" i="8"/>
  <c r="H56" i="8"/>
  <c r="D56" i="8"/>
  <c r="C56" i="8"/>
  <c r="B56" i="8"/>
  <c r="D55" i="8"/>
  <c r="C55" i="8"/>
  <c r="B55" i="8"/>
  <c r="I53" i="8"/>
  <c r="G53" i="8"/>
  <c r="H53" i="8" s="1"/>
  <c r="D53" i="8" s="1"/>
  <c r="F53" i="8"/>
  <c r="E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I46" i="8"/>
  <c r="G46" i="8"/>
  <c r="H46" i="8" s="1"/>
  <c r="F46" i="8"/>
  <c r="E46" i="8"/>
  <c r="B45" i="8"/>
  <c r="B44" i="8"/>
  <c r="B43" i="8"/>
  <c r="B42" i="8"/>
  <c r="B41" i="8"/>
  <c r="I39" i="8"/>
  <c r="G39" i="8"/>
  <c r="H39" i="8" s="1"/>
  <c r="F39" i="8"/>
  <c r="E39" i="8"/>
  <c r="B38" i="8"/>
  <c r="B37" i="8"/>
  <c r="B36" i="8"/>
  <c r="B35" i="8"/>
  <c r="B34" i="8"/>
  <c r="I32" i="8"/>
  <c r="G32" i="8"/>
  <c r="H32" i="8" s="1"/>
  <c r="F32" i="8"/>
  <c r="E32" i="8"/>
  <c r="B31" i="8"/>
  <c r="B30" i="8"/>
  <c r="B29" i="8"/>
  <c r="B28" i="8"/>
  <c r="B27" i="8"/>
  <c r="I25" i="8"/>
  <c r="G25" i="8"/>
  <c r="H25" i="8" s="1"/>
  <c r="F25" i="8"/>
  <c r="E25" i="8"/>
  <c r="B24" i="8"/>
  <c r="B23" i="8"/>
  <c r="B22" i="8"/>
  <c r="B21" i="8"/>
  <c r="P20" i="8"/>
  <c r="O20" i="8"/>
  <c r="B20" i="8"/>
  <c r="P19" i="8"/>
  <c r="O19" i="8"/>
  <c r="P18" i="8"/>
  <c r="O18" i="8"/>
  <c r="I18" i="8"/>
  <c r="G18" i="8"/>
  <c r="H18" i="8" s="1"/>
  <c r="F18" i="8"/>
  <c r="E18" i="8"/>
  <c r="P17" i="8"/>
  <c r="D41" i="8" s="1"/>
  <c r="O17" i="8"/>
  <c r="C30" i="8" s="1"/>
  <c r="B17" i="8"/>
  <c r="P16" i="8"/>
  <c r="D22" i="8" s="1"/>
  <c r="O16" i="8"/>
  <c r="C28" i="8" s="1"/>
  <c r="C16" i="8"/>
  <c r="B16" i="8"/>
  <c r="P15" i="8"/>
  <c r="D23" i="8" s="1"/>
  <c r="O15" i="8"/>
  <c r="C23" i="8" s="1"/>
  <c r="B15" i="8"/>
  <c r="P14" i="8"/>
  <c r="D42" i="8" s="1"/>
  <c r="O14" i="8"/>
  <c r="C31" i="8" s="1"/>
  <c r="B14" i="8"/>
  <c r="P13" i="8"/>
  <c r="D24" i="8" s="1"/>
  <c r="O13" i="8"/>
  <c r="C29" i="8" s="1"/>
  <c r="B13" i="8"/>
  <c r="I60" i="7"/>
  <c r="G60" i="7"/>
  <c r="H60" i="7" s="1"/>
  <c r="D60" i="7" s="1"/>
  <c r="F60" i="7"/>
  <c r="E60" i="7"/>
  <c r="H59" i="7"/>
  <c r="D59" i="7"/>
  <c r="C59" i="7"/>
  <c r="B59" i="7"/>
  <c r="H58" i="7"/>
  <c r="D58" i="7"/>
  <c r="C58" i="7"/>
  <c r="B58" i="7"/>
  <c r="H57" i="7"/>
  <c r="D57" i="7"/>
  <c r="C57" i="7"/>
  <c r="B57" i="7"/>
  <c r="H56" i="7"/>
  <c r="D56" i="7"/>
  <c r="C56" i="7"/>
  <c r="B56" i="7"/>
  <c r="D55" i="7"/>
  <c r="C55" i="7"/>
  <c r="B55" i="7"/>
  <c r="I53" i="7"/>
  <c r="G53" i="7"/>
  <c r="H53" i="7" s="1"/>
  <c r="D53" i="7" s="1"/>
  <c r="F53" i="7"/>
  <c r="E53" i="7"/>
  <c r="H52" i="7"/>
  <c r="B52" i="7"/>
  <c r="H51" i="7"/>
  <c r="B51" i="7"/>
  <c r="H50" i="7"/>
  <c r="B50" i="7"/>
  <c r="H49" i="7"/>
  <c r="B49" i="7"/>
  <c r="B48" i="7"/>
  <c r="I46" i="7"/>
  <c r="H46" i="7"/>
  <c r="D46" i="7" s="1"/>
  <c r="G46" i="7"/>
  <c r="F46" i="7"/>
  <c r="E46" i="7"/>
  <c r="H45" i="7"/>
  <c r="B45" i="7"/>
  <c r="H44" i="7"/>
  <c r="B44" i="7"/>
  <c r="H43" i="7"/>
  <c r="B43" i="7"/>
  <c r="H42" i="7"/>
  <c r="B42" i="7"/>
  <c r="B41" i="7"/>
  <c r="I39" i="7"/>
  <c r="G39" i="7"/>
  <c r="H39" i="7" s="1"/>
  <c r="D39" i="7" s="1"/>
  <c r="F39" i="7"/>
  <c r="E39" i="7"/>
  <c r="H38" i="7"/>
  <c r="B38" i="7"/>
  <c r="H37" i="7"/>
  <c r="B37" i="7"/>
  <c r="H36" i="7"/>
  <c r="B36" i="7"/>
  <c r="H35" i="7"/>
  <c r="B35" i="7"/>
  <c r="B34" i="7"/>
  <c r="I32" i="7"/>
  <c r="G32" i="7"/>
  <c r="H32" i="7" s="1"/>
  <c r="D32" i="7" s="1"/>
  <c r="F32" i="7"/>
  <c r="E32" i="7"/>
  <c r="H31" i="7"/>
  <c r="B31" i="7"/>
  <c r="H30" i="7"/>
  <c r="B30" i="7"/>
  <c r="H29" i="7"/>
  <c r="B29" i="7"/>
  <c r="H28" i="7"/>
  <c r="B28" i="7"/>
  <c r="B27" i="7"/>
  <c r="I25" i="7"/>
  <c r="G25" i="7"/>
  <c r="H25" i="7" s="1"/>
  <c r="D25" i="7" s="1"/>
  <c r="F25" i="7"/>
  <c r="E25" i="7"/>
  <c r="H24" i="7"/>
  <c r="B24" i="7"/>
  <c r="H23" i="7"/>
  <c r="B23" i="7"/>
  <c r="H22" i="7"/>
  <c r="B22" i="7"/>
  <c r="H21" i="7"/>
  <c r="B21" i="7"/>
  <c r="P20" i="7"/>
  <c r="O20" i="7"/>
  <c r="B20" i="7"/>
  <c r="P19" i="7"/>
  <c r="O19" i="7"/>
  <c r="P18" i="7"/>
  <c r="D48" i="7" s="1"/>
  <c r="O18" i="7"/>
  <c r="C48" i="7" s="1"/>
  <c r="I18" i="7"/>
  <c r="G18" i="7"/>
  <c r="H18" i="7" s="1"/>
  <c r="D18" i="7" s="1"/>
  <c r="F18" i="7"/>
  <c r="E18" i="7"/>
  <c r="P17" i="7"/>
  <c r="D41" i="7" s="1"/>
  <c r="O17" i="7"/>
  <c r="H17" i="7"/>
  <c r="B17" i="7"/>
  <c r="P16" i="7"/>
  <c r="D22" i="7" s="1"/>
  <c r="O16" i="7"/>
  <c r="C28" i="7" s="1"/>
  <c r="H16" i="7"/>
  <c r="B16" i="7"/>
  <c r="P15" i="7"/>
  <c r="O15" i="7"/>
  <c r="C21" i="7" s="1"/>
  <c r="H15" i="7"/>
  <c r="B15" i="7"/>
  <c r="P14" i="7"/>
  <c r="D51" i="7" s="1"/>
  <c r="O14" i="7"/>
  <c r="H14" i="7"/>
  <c r="B14" i="7"/>
  <c r="P13" i="7"/>
  <c r="O13" i="7"/>
  <c r="B13" i="7"/>
  <c r="B29" i="6"/>
  <c r="I60" i="6"/>
  <c r="G60" i="6"/>
  <c r="H60" i="6" s="1"/>
  <c r="D60" i="6" s="1"/>
  <c r="F60" i="6"/>
  <c r="E60" i="6"/>
  <c r="H59" i="6"/>
  <c r="D59" i="6"/>
  <c r="C59" i="6"/>
  <c r="B59" i="6"/>
  <c r="H58" i="6"/>
  <c r="D58" i="6"/>
  <c r="C58" i="6"/>
  <c r="B58" i="6"/>
  <c r="H57" i="6"/>
  <c r="D57" i="6"/>
  <c r="C57" i="6"/>
  <c r="B57" i="6"/>
  <c r="H56" i="6"/>
  <c r="D56" i="6"/>
  <c r="C56" i="6"/>
  <c r="B56" i="6"/>
  <c r="D55" i="6"/>
  <c r="C55" i="6"/>
  <c r="B55" i="6"/>
  <c r="I53" i="6"/>
  <c r="G53" i="6"/>
  <c r="H53" i="6" s="1"/>
  <c r="D53" i="6" s="1"/>
  <c r="F53" i="6"/>
  <c r="E53" i="6"/>
  <c r="H52" i="6"/>
  <c r="D52" i="6"/>
  <c r="C52" i="6"/>
  <c r="B52" i="6"/>
  <c r="H51" i="6"/>
  <c r="D51" i="6"/>
  <c r="C51" i="6"/>
  <c r="B51" i="6"/>
  <c r="H50" i="6"/>
  <c r="D50" i="6"/>
  <c r="C50" i="6"/>
  <c r="B50" i="6"/>
  <c r="H49" i="6"/>
  <c r="D49" i="6"/>
  <c r="C49" i="6"/>
  <c r="B49" i="6"/>
  <c r="D48" i="6"/>
  <c r="C48" i="6"/>
  <c r="B48" i="6"/>
  <c r="I46" i="6"/>
  <c r="G46" i="6"/>
  <c r="F46" i="6"/>
  <c r="E46" i="6"/>
  <c r="H45" i="6"/>
  <c r="B45" i="6"/>
  <c r="H44" i="6"/>
  <c r="B44" i="6"/>
  <c r="H43" i="6"/>
  <c r="B43" i="6"/>
  <c r="H42" i="6"/>
  <c r="B42" i="6"/>
  <c r="B41" i="6"/>
  <c r="I39" i="6"/>
  <c r="G39" i="6"/>
  <c r="H39" i="6" s="1"/>
  <c r="D39" i="6" s="1"/>
  <c r="F39" i="6"/>
  <c r="E39" i="6"/>
  <c r="H38" i="6"/>
  <c r="B38" i="6"/>
  <c r="H37" i="6"/>
  <c r="B37" i="6"/>
  <c r="H36" i="6"/>
  <c r="B36" i="6"/>
  <c r="H35" i="6"/>
  <c r="B35" i="6"/>
  <c r="B34" i="6"/>
  <c r="I32" i="6"/>
  <c r="G32" i="6"/>
  <c r="F32" i="6"/>
  <c r="E32" i="6"/>
  <c r="H31" i="6"/>
  <c r="B31" i="6"/>
  <c r="H30" i="6"/>
  <c r="B30" i="6"/>
  <c r="H29" i="6"/>
  <c r="H28" i="6"/>
  <c r="B28" i="6"/>
  <c r="B27" i="6"/>
  <c r="I25" i="6"/>
  <c r="G25" i="6"/>
  <c r="F25" i="6"/>
  <c r="E25" i="6"/>
  <c r="H24" i="6"/>
  <c r="B24" i="6"/>
  <c r="H23" i="6"/>
  <c r="B23" i="6"/>
  <c r="H22" i="6"/>
  <c r="B22" i="6"/>
  <c r="H21" i="6"/>
  <c r="B21" i="6"/>
  <c r="P20" i="6"/>
  <c r="O20" i="6"/>
  <c r="B20" i="6"/>
  <c r="P19" i="6"/>
  <c r="O19" i="6"/>
  <c r="P18" i="6"/>
  <c r="O18" i="6"/>
  <c r="I18" i="6"/>
  <c r="G18" i="6"/>
  <c r="F18" i="6"/>
  <c r="E18" i="6"/>
  <c r="P17" i="6"/>
  <c r="D41" i="6" s="1"/>
  <c r="O17" i="6"/>
  <c r="C41" i="6" s="1"/>
  <c r="H17" i="6"/>
  <c r="B17" i="6"/>
  <c r="P16" i="6"/>
  <c r="D34" i="6" s="1"/>
  <c r="O16" i="6"/>
  <c r="C34" i="6" s="1"/>
  <c r="H16" i="6"/>
  <c r="B16" i="6"/>
  <c r="P15" i="6"/>
  <c r="D35" i="6" s="1"/>
  <c r="O15" i="6"/>
  <c r="C35" i="6" s="1"/>
  <c r="H15" i="6"/>
  <c r="B15" i="6"/>
  <c r="P14" i="6"/>
  <c r="D42" i="6" s="1"/>
  <c r="O14" i="6"/>
  <c r="C42" i="6" s="1"/>
  <c r="H14" i="6"/>
  <c r="B14" i="6"/>
  <c r="P13" i="6"/>
  <c r="D13" i="6" s="1"/>
  <c r="O13" i="6"/>
  <c r="C43" i="6" s="1"/>
  <c r="B13" i="6"/>
  <c r="I60" i="5"/>
  <c r="G60" i="5"/>
  <c r="H60" i="5" s="1"/>
  <c r="D60" i="5" s="1"/>
  <c r="F60" i="5"/>
  <c r="E60" i="5"/>
  <c r="H59" i="5"/>
  <c r="D59" i="5"/>
  <c r="C59" i="5"/>
  <c r="B59" i="5"/>
  <c r="H58" i="5"/>
  <c r="D58" i="5"/>
  <c r="C58" i="5"/>
  <c r="B58" i="5"/>
  <c r="H57" i="5"/>
  <c r="D57" i="5"/>
  <c r="C57" i="5"/>
  <c r="B57" i="5"/>
  <c r="H56" i="5"/>
  <c r="D56" i="5"/>
  <c r="C56" i="5"/>
  <c r="B56" i="5"/>
  <c r="D55" i="5"/>
  <c r="C55" i="5"/>
  <c r="B55" i="5"/>
  <c r="I53" i="5"/>
  <c r="G53" i="5"/>
  <c r="H53" i="5" s="1"/>
  <c r="D53" i="5" s="1"/>
  <c r="F53" i="5"/>
  <c r="E53" i="5"/>
  <c r="H52" i="5"/>
  <c r="D52" i="5"/>
  <c r="C52" i="5"/>
  <c r="B52" i="5"/>
  <c r="H51" i="5"/>
  <c r="D51" i="5"/>
  <c r="C51" i="5"/>
  <c r="B51" i="5"/>
  <c r="H50" i="5"/>
  <c r="D50" i="5"/>
  <c r="C50" i="5"/>
  <c r="B50" i="5"/>
  <c r="H49" i="5"/>
  <c r="D49" i="5"/>
  <c r="C49" i="5"/>
  <c r="B49" i="5"/>
  <c r="D48" i="5"/>
  <c r="C48" i="5"/>
  <c r="B48" i="5"/>
  <c r="I46" i="5"/>
  <c r="G46" i="5"/>
  <c r="H46" i="5" s="1"/>
  <c r="D46" i="5" s="1"/>
  <c r="F46" i="5"/>
  <c r="E46" i="5"/>
  <c r="H45" i="5"/>
  <c r="D45" i="5"/>
  <c r="C45" i="5"/>
  <c r="B45" i="5"/>
  <c r="H44" i="5"/>
  <c r="D44" i="5"/>
  <c r="C44" i="5"/>
  <c r="B44" i="5"/>
  <c r="H43" i="5"/>
  <c r="D43" i="5"/>
  <c r="C43" i="5"/>
  <c r="B43" i="5"/>
  <c r="H42" i="5"/>
  <c r="B42" i="5"/>
  <c r="B41" i="5"/>
  <c r="I39" i="5"/>
  <c r="G39" i="5"/>
  <c r="F39" i="5"/>
  <c r="E39" i="5"/>
  <c r="H38" i="5"/>
  <c r="B38" i="5"/>
  <c r="H37" i="5"/>
  <c r="B37" i="5"/>
  <c r="H36" i="5"/>
  <c r="B36" i="5"/>
  <c r="H35" i="5"/>
  <c r="B35" i="5"/>
  <c r="B34" i="5"/>
  <c r="I32" i="5"/>
  <c r="G32" i="5"/>
  <c r="F32" i="5"/>
  <c r="E32" i="5"/>
  <c r="H31" i="5"/>
  <c r="D31" i="5"/>
  <c r="B31" i="5"/>
  <c r="H30" i="5"/>
  <c r="B30" i="5"/>
  <c r="H29" i="5"/>
  <c r="B29" i="5"/>
  <c r="H28" i="5"/>
  <c r="B28" i="5"/>
  <c r="B27" i="5"/>
  <c r="I25" i="5"/>
  <c r="G25" i="5"/>
  <c r="F25" i="5"/>
  <c r="E25" i="5"/>
  <c r="H24" i="5"/>
  <c r="C24" i="5"/>
  <c r="B24" i="5"/>
  <c r="H23" i="5"/>
  <c r="B23" i="5"/>
  <c r="H22" i="5"/>
  <c r="B22" i="5"/>
  <c r="H21" i="5"/>
  <c r="B21" i="5"/>
  <c r="P20" i="5"/>
  <c r="O20" i="5"/>
  <c r="B20" i="5"/>
  <c r="P19" i="5"/>
  <c r="O19" i="5"/>
  <c r="P18" i="5"/>
  <c r="O18" i="5"/>
  <c r="I18" i="5"/>
  <c r="G18" i="5"/>
  <c r="F18" i="5"/>
  <c r="E18" i="5"/>
  <c r="P17" i="5"/>
  <c r="D41" i="5" s="1"/>
  <c r="O17" i="5"/>
  <c r="C41" i="5" s="1"/>
  <c r="H17" i="5"/>
  <c r="D17" i="5"/>
  <c r="B17" i="5"/>
  <c r="P16" i="5"/>
  <c r="D34" i="5" s="1"/>
  <c r="O16" i="5"/>
  <c r="C34" i="5" s="1"/>
  <c r="H16" i="5"/>
  <c r="B16" i="5"/>
  <c r="P15" i="5"/>
  <c r="D36" i="5" s="1"/>
  <c r="O15" i="5"/>
  <c r="C36" i="5" s="1"/>
  <c r="H15" i="5"/>
  <c r="B15" i="5"/>
  <c r="P14" i="5"/>
  <c r="D42" i="5" s="1"/>
  <c r="O14" i="5"/>
  <c r="C42" i="5" s="1"/>
  <c r="H14" i="5"/>
  <c r="B14" i="5"/>
  <c r="P13" i="5"/>
  <c r="D13" i="5" s="1"/>
  <c r="O13" i="5"/>
  <c r="C13" i="5" s="1"/>
  <c r="B13" i="5"/>
  <c r="I60" i="4"/>
  <c r="G60" i="4"/>
  <c r="H60" i="4" s="1"/>
  <c r="D60" i="4" s="1"/>
  <c r="F60" i="4"/>
  <c r="E60" i="4"/>
  <c r="H59" i="4"/>
  <c r="D59" i="4"/>
  <c r="C59" i="4"/>
  <c r="B59" i="4"/>
  <c r="H58" i="4"/>
  <c r="D58" i="4"/>
  <c r="C58" i="4"/>
  <c r="B58" i="4"/>
  <c r="H57" i="4"/>
  <c r="D57" i="4"/>
  <c r="C57" i="4"/>
  <c r="B57" i="4"/>
  <c r="H56" i="4"/>
  <c r="D56" i="4"/>
  <c r="C56" i="4"/>
  <c r="B56" i="4"/>
  <c r="D55" i="4"/>
  <c r="C55" i="4"/>
  <c r="B55" i="4"/>
  <c r="I53" i="4"/>
  <c r="G53" i="4"/>
  <c r="H53" i="4" s="1"/>
  <c r="D53" i="4" s="1"/>
  <c r="F53" i="4"/>
  <c r="E53" i="4"/>
  <c r="H52" i="4"/>
  <c r="D52" i="4"/>
  <c r="C52" i="4"/>
  <c r="B52" i="4"/>
  <c r="H51" i="4"/>
  <c r="D51" i="4"/>
  <c r="C51" i="4"/>
  <c r="B51" i="4"/>
  <c r="H50" i="4"/>
  <c r="D50" i="4"/>
  <c r="C50" i="4"/>
  <c r="B50" i="4"/>
  <c r="H49" i="4"/>
  <c r="D49" i="4"/>
  <c r="C49" i="4"/>
  <c r="B49" i="4"/>
  <c r="D48" i="4"/>
  <c r="C48" i="4"/>
  <c r="B48" i="4"/>
  <c r="I46" i="4"/>
  <c r="G46" i="4"/>
  <c r="H46" i="4" s="1"/>
  <c r="D46" i="4" s="1"/>
  <c r="F46" i="4"/>
  <c r="E46" i="4"/>
  <c r="H45" i="4"/>
  <c r="D45" i="4"/>
  <c r="C45" i="4"/>
  <c r="B45" i="4"/>
  <c r="H44" i="4"/>
  <c r="D44" i="4"/>
  <c r="C44" i="4"/>
  <c r="B44" i="4"/>
  <c r="H43" i="4"/>
  <c r="D43" i="4"/>
  <c r="C43" i="4"/>
  <c r="B43" i="4"/>
  <c r="H42" i="4"/>
  <c r="D42" i="4"/>
  <c r="C42" i="4"/>
  <c r="B42" i="4"/>
  <c r="D41" i="4"/>
  <c r="C41" i="4"/>
  <c r="B41" i="4"/>
  <c r="I39" i="4"/>
  <c r="G39" i="4"/>
  <c r="H39" i="4" s="1"/>
  <c r="D39" i="4" s="1"/>
  <c r="F39" i="4"/>
  <c r="E39" i="4"/>
  <c r="H38" i="4"/>
  <c r="D38" i="4"/>
  <c r="C38" i="4"/>
  <c r="B38" i="4"/>
  <c r="H37" i="4"/>
  <c r="D37" i="4"/>
  <c r="C37" i="4"/>
  <c r="B37" i="4"/>
  <c r="H36" i="4"/>
  <c r="D36" i="4"/>
  <c r="C36" i="4"/>
  <c r="B36" i="4"/>
  <c r="H35" i="4"/>
  <c r="B35" i="4"/>
  <c r="B34" i="4"/>
  <c r="I32" i="4"/>
  <c r="G32" i="4"/>
  <c r="F32" i="4"/>
  <c r="E32" i="4"/>
  <c r="H31" i="4"/>
  <c r="B31" i="4"/>
  <c r="H30" i="4"/>
  <c r="B30" i="4"/>
  <c r="H29" i="4"/>
  <c r="B29" i="4"/>
  <c r="H28" i="4"/>
  <c r="B28" i="4"/>
  <c r="B27" i="4"/>
  <c r="I25" i="4"/>
  <c r="G25" i="4"/>
  <c r="F25" i="4"/>
  <c r="E25" i="4"/>
  <c r="H24" i="4"/>
  <c r="B24" i="4"/>
  <c r="H23" i="4"/>
  <c r="B23" i="4"/>
  <c r="H22" i="4"/>
  <c r="B22" i="4"/>
  <c r="H21" i="4"/>
  <c r="B21" i="4"/>
  <c r="P20" i="4"/>
  <c r="O20" i="4"/>
  <c r="B20" i="4"/>
  <c r="P19" i="4"/>
  <c r="O19" i="4"/>
  <c r="P18" i="4"/>
  <c r="O18" i="4"/>
  <c r="I18" i="4"/>
  <c r="G18" i="4"/>
  <c r="F18" i="4"/>
  <c r="E18" i="4"/>
  <c r="P17" i="4"/>
  <c r="O17" i="4"/>
  <c r="H17" i="4"/>
  <c r="B17" i="4"/>
  <c r="P16" i="4"/>
  <c r="D34" i="4" s="1"/>
  <c r="O16" i="4"/>
  <c r="C34" i="4" s="1"/>
  <c r="H16" i="4"/>
  <c r="B16" i="4"/>
  <c r="P15" i="4"/>
  <c r="D27" i="4" s="1"/>
  <c r="O15" i="4"/>
  <c r="C27" i="4" s="1"/>
  <c r="H15" i="4"/>
  <c r="B15" i="4"/>
  <c r="P14" i="4"/>
  <c r="D31" i="4" s="1"/>
  <c r="O14" i="4"/>
  <c r="C16" i="4" s="1"/>
  <c r="H14" i="4"/>
  <c r="B14" i="4"/>
  <c r="P13" i="4"/>
  <c r="D35" i="4" s="1"/>
  <c r="O13" i="4"/>
  <c r="C35" i="4" s="1"/>
  <c r="B13" i="4"/>
  <c r="I60" i="3"/>
  <c r="G60" i="3"/>
  <c r="H60" i="3" s="1"/>
  <c r="D60" i="3" s="1"/>
  <c r="F60" i="3"/>
  <c r="E60" i="3"/>
  <c r="H59" i="3"/>
  <c r="D59" i="3"/>
  <c r="C59" i="3"/>
  <c r="B59" i="3"/>
  <c r="H58" i="3"/>
  <c r="D58" i="3"/>
  <c r="C58" i="3"/>
  <c r="B58" i="3"/>
  <c r="H57" i="3"/>
  <c r="D57" i="3"/>
  <c r="C57" i="3"/>
  <c r="B57" i="3"/>
  <c r="H56" i="3"/>
  <c r="D56" i="3"/>
  <c r="C56" i="3"/>
  <c r="B56" i="3"/>
  <c r="D55" i="3"/>
  <c r="C55" i="3"/>
  <c r="B55" i="3"/>
  <c r="I53" i="3"/>
  <c r="G53" i="3"/>
  <c r="H53" i="3" s="1"/>
  <c r="D53" i="3" s="1"/>
  <c r="F53" i="3"/>
  <c r="E53" i="3"/>
  <c r="H52" i="3"/>
  <c r="D52" i="3"/>
  <c r="C52" i="3"/>
  <c r="B52" i="3"/>
  <c r="H51" i="3"/>
  <c r="D51" i="3"/>
  <c r="C51" i="3"/>
  <c r="B51" i="3"/>
  <c r="H50" i="3"/>
  <c r="D50" i="3"/>
  <c r="C50" i="3"/>
  <c r="B50" i="3"/>
  <c r="H49" i="3"/>
  <c r="D49" i="3"/>
  <c r="C49" i="3"/>
  <c r="B49" i="3"/>
  <c r="D48" i="3"/>
  <c r="C48" i="3"/>
  <c r="B48" i="3"/>
  <c r="I46" i="3"/>
  <c r="G46" i="3"/>
  <c r="H46" i="3" s="1"/>
  <c r="D46" i="3" s="1"/>
  <c r="F46" i="3"/>
  <c r="E46" i="3"/>
  <c r="H45" i="3"/>
  <c r="D45" i="3"/>
  <c r="C45" i="3"/>
  <c r="B45" i="3"/>
  <c r="H44" i="3"/>
  <c r="D44" i="3"/>
  <c r="C44" i="3"/>
  <c r="B44" i="3"/>
  <c r="H43" i="3"/>
  <c r="D43" i="3"/>
  <c r="C43" i="3"/>
  <c r="B43" i="3"/>
  <c r="H42" i="3"/>
  <c r="B42" i="3"/>
  <c r="B41" i="3"/>
  <c r="I39" i="3"/>
  <c r="G39" i="3"/>
  <c r="H39" i="3" s="1"/>
  <c r="D39" i="3" s="1"/>
  <c r="F39" i="3"/>
  <c r="E39" i="3"/>
  <c r="H38" i="3"/>
  <c r="D38" i="3"/>
  <c r="C38" i="3"/>
  <c r="B38" i="3"/>
  <c r="H37" i="3"/>
  <c r="D37" i="3"/>
  <c r="C37" i="3"/>
  <c r="B37" i="3"/>
  <c r="H36" i="3"/>
  <c r="D36" i="3"/>
  <c r="C36" i="3"/>
  <c r="B36" i="3"/>
  <c r="H35" i="3"/>
  <c r="B35" i="3"/>
  <c r="B34" i="3"/>
  <c r="I32" i="3"/>
  <c r="G32" i="3"/>
  <c r="H32" i="3" s="1"/>
  <c r="D32" i="3" s="1"/>
  <c r="F32" i="3"/>
  <c r="E32" i="3"/>
  <c r="H31" i="3"/>
  <c r="D31" i="3"/>
  <c r="C31" i="3"/>
  <c r="B31" i="3"/>
  <c r="H30" i="3"/>
  <c r="D30" i="3"/>
  <c r="C30" i="3"/>
  <c r="B30" i="3"/>
  <c r="H29" i="3"/>
  <c r="D29" i="3"/>
  <c r="C29" i="3"/>
  <c r="B29" i="3"/>
  <c r="H28" i="3"/>
  <c r="B28" i="3"/>
  <c r="B27" i="3"/>
  <c r="I25" i="3"/>
  <c r="G25" i="3"/>
  <c r="H25" i="3" s="1"/>
  <c r="D25" i="3" s="1"/>
  <c r="F25" i="3"/>
  <c r="E25" i="3"/>
  <c r="H24" i="3"/>
  <c r="D24" i="3"/>
  <c r="C24" i="3"/>
  <c r="B24" i="3"/>
  <c r="H23" i="3"/>
  <c r="D23" i="3"/>
  <c r="C23" i="3"/>
  <c r="B23" i="3"/>
  <c r="H22" i="3"/>
  <c r="D22" i="3"/>
  <c r="C22" i="3"/>
  <c r="B22" i="3"/>
  <c r="H21" i="3"/>
  <c r="B21" i="3"/>
  <c r="P20" i="3"/>
  <c r="O20" i="3"/>
  <c r="B20" i="3"/>
  <c r="P19" i="3"/>
  <c r="O19" i="3"/>
  <c r="P18" i="3"/>
  <c r="O18" i="3"/>
  <c r="I18" i="3"/>
  <c r="G18" i="3"/>
  <c r="H18" i="3" s="1"/>
  <c r="D18" i="3" s="1"/>
  <c r="F18" i="3"/>
  <c r="E18" i="3"/>
  <c r="P17" i="3"/>
  <c r="D41" i="3" s="1"/>
  <c r="O17" i="3"/>
  <c r="C41" i="3" s="1"/>
  <c r="H17" i="3"/>
  <c r="D17" i="3"/>
  <c r="C17" i="3"/>
  <c r="B17" i="3"/>
  <c r="P16" i="3"/>
  <c r="D34" i="3" s="1"/>
  <c r="O16" i="3"/>
  <c r="C34" i="3" s="1"/>
  <c r="H16" i="3"/>
  <c r="D16" i="3"/>
  <c r="C16" i="3"/>
  <c r="B16" i="3"/>
  <c r="P15" i="3"/>
  <c r="D35" i="3" s="1"/>
  <c r="O15" i="3"/>
  <c r="C35" i="3" s="1"/>
  <c r="H15" i="3"/>
  <c r="D15" i="3"/>
  <c r="C15" i="3"/>
  <c r="B15" i="3"/>
  <c r="P14" i="3"/>
  <c r="D42" i="3" s="1"/>
  <c r="O14" i="3"/>
  <c r="C42" i="3" s="1"/>
  <c r="H14" i="3"/>
  <c r="D14" i="3"/>
  <c r="C14" i="3"/>
  <c r="B14" i="3"/>
  <c r="P13" i="3"/>
  <c r="D13" i="3" s="1"/>
  <c r="O13" i="3"/>
  <c r="C13" i="3" s="1"/>
  <c r="B13" i="3"/>
  <c r="C17" i="5" l="1"/>
  <c r="D24" i="5"/>
  <c r="C31" i="5"/>
  <c r="C14" i="7"/>
  <c r="C38" i="5"/>
  <c r="D38" i="5"/>
  <c r="C30" i="7"/>
  <c r="D15" i="7"/>
  <c r="D24" i="7"/>
  <c r="D49" i="7"/>
  <c r="C14" i="6"/>
  <c r="D50" i="7"/>
  <c r="D14" i="6"/>
  <c r="D23" i="7"/>
  <c r="C16" i="5"/>
  <c r="C29" i="7"/>
  <c r="D46" i="8"/>
  <c r="D32" i="8"/>
  <c r="D39" i="8"/>
  <c r="D25" i="8"/>
  <c r="D18" i="8"/>
  <c r="D16" i="8"/>
  <c r="D29" i="8"/>
  <c r="C36" i="8"/>
  <c r="D28" i="8"/>
  <c r="D30" i="8"/>
  <c r="D13" i="8"/>
  <c r="D14" i="8"/>
  <c r="D31" i="8"/>
  <c r="C24" i="7"/>
  <c r="C15" i="8"/>
  <c r="C17" i="8"/>
  <c r="C20" i="8"/>
  <c r="D27" i="8"/>
  <c r="C34" i="8"/>
  <c r="D35" i="8"/>
  <c r="D36" i="8"/>
  <c r="D37" i="8"/>
  <c r="D38" i="8"/>
  <c r="C42" i="8"/>
  <c r="C43" i="8"/>
  <c r="C44" i="8"/>
  <c r="C45" i="8"/>
  <c r="D52" i="7"/>
  <c r="C27" i="8"/>
  <c r="C35" i="8"/>
  <c r="C37" i="8"/>
  <c r="C38" i="8"/>
  <c r="C31" i="7"/>
  <c r="D16" i="7"/>
  <c r="C13" i="8"/>
  <c r="D15" i="8"/>
  <c r="D17" i="8"/>
  <c r="D20" i="8"/>
  <c r="C21" i="8"/>
  <c r="C22" i="8"/>
  <c r="C24" i="8"/>
  <c r="D34" i="8"/>
  <c r="C41" i="8"/>
  <c r="D43" i="8"/>
  <c r="D44" i="8"/>
  <c r="D45" i="8"/>
  <c r="D42" i="7"/>
  <c r="C44" i="7"/>
  <c r="C49" i="7"/>
  <c r="C50" i="7"/>
  <c r="C51" i="7"/>
  <c r="C52" i="7"/>
  <c r="C14" i="8"/>
  <c r="D21" i="8"/>
  <c r="C14" i="5"/>
  <c r="C29" i="5"/>
  <c r="D15" i="6"/>
  <c r="C30" i="6"/>
  <c r="D15" i="4"/>
  <c r="D16" i="5"/>
  <c r="C15" i="6"/>
  <c r="D29" i="6"/>
  <c r="D30" i="6"/>
  <c r="D38" i="6"/>
  <c r="D17" i="4"/>
  <c r="C30" i="5"/>
  <c r="C13" i="6"/>
  <c r="C16" i="6"/>
  <c r="D34" i="7"/>
  <c r="C13" i="7"/>
  <c r="D20" i="7"/>
  <c r="D17" i="7"/>
  <c r="C23" i="7"/>
  <c r="C15" i="7"/>
  <c r="D16" i="4"/>
  <c r="C22" i="4"/>
  <c r="C23" i="4"/>
  <c r="C24" i="4"/>
  <c r="D29" i="4"/>
  <c r="D30" i="4"/>
  <c r="C15" i="5"/>
  <c r="D35" i="5"/>
  <c r="D22" i="5"/>
  <c r="D23" i="5"/>
  <c r="C17" i="6"/>
  <c r="D22" i="6"/>
  <c r="D23" i="6"/>
  <c r="D24" i="6"/>
  <c r="C36" i="6"/>
  <c r="C37" i="6"/>
  <c r="C38" i="6"/>
  <c r="D43" i="6"/>
  <c r="D44" i="6"/>
  <c r="D45" i="6"/>
  <c r="D14" i="7"/>
  <c r="C27" i="7"/>
  <c r="D28" i="7"/>
  <c r="D29" i="7"/>
  <c r="D30" i="7"/>
  <c r="D31" i="7"/>
  <c r="C35" i="7"/>
  <c r="C36" i="7"/>
  <c r="C37" i="7"/>
  <c r="C38" i="7"/>
  <c r="C15" i="4"/>
  <c r="C17" i="4"/>
  <c r="D22" i="4"/>
  <c r="D23" i="4"/>
  <c r="D24" i="4"/>
  <c r="D15" i="5"/>
  <c r="C37" i="5"/>
  <c r="D17" i="6"/>
  <c r="C29" i="6"/>
  <c r="C31" i="6"/>
  <c r="D36" i="6"/>
  <c r="D37" i="6"/>
  <c r="C17" i="7"/>
  <c r="C20" i="7"/>
  <c r="D27" i="7"/>
  <c r="C34" i="7"/>
  <c r="D35" i="7"/>
  <c r="D36" i="7"/>
  <c r="D37" i="7"/>
  <c r="D38" i="7"/>
  <c r="C42" i="7"/>
  <c r="C43" i="7"/>
  <c r="C45" i="7"/>
  <c r="C28" i="4"/>
  <c r="D37" i="5"/>
  <c r="D31" i="6"/>
  <c r="C22" i="7"/>
  <c r="C41" i="7"/>
  <c r="D43" i="7"/>
  <c r="D44" i="7"/>
  <c r="D45" i="7"/>
  <c r="D28" i="4"/>
  <c r="C29" i="4"/>
  <c r="C30" i="4"/>
  <c r="C31" i="4"/>
  <c r="D14" i="5"/>
  <c r="C35" i="5"/>
  <c r="C22" i="5"/>
  <c r="C23" i="5"/>
  <c r="D29" i="5"/>
  <c r="D30" i="5"/>
  <c r="D16" i="6"/>
  <c r="C22" i="6"/>
  <c r="C23" i="6"/>
  <c r="C24" i="6"/>
  <c r="C44" i="6"/>
  <c r="C45" i="6"/>
  <c r="D13" i="7"/>
  <c r="C16" i="7"/>
  <c r="D21" i="7"/>
  <c r="H25" i="5"/>
  <c r="D25" i="5" s="1"/>
  <c r="H18" i="5"/>
  <c r="D18" i="5" s="1"/>
  <c r="H39" i="5"/>
  <c r="D39" i="5" s="1"/>
  <c r="H32" i="5"/>
  <c r="D32" i="5" s="1"/>
  <c r="H25" i="4"/>
  <c r="D25" i="4" s="1"/>
  <c r="H32" i="4"/>
  <c r="D32" i="4" s="1"/>
  <c r="H18" i="4"/>
  <c r="D18" i="4" s="1"/>
  <c r="H46" i="6"/>
  <c r="D46" i="6" s="1"/>
  <c r="H32" i="6"/>
  <c r="D32" i="6" s="1"/>
  <c r="H18" i="6"/>
  <c r="D18" i="6" s="1"/>
  <c r="H25" i="6"/>
  <c r="D25" i="6" s="1"/>
  <c r="D13" i="4"/>
  <c r="C14" i="4"/>
  <c r="C13" i="4"/>
  <c r="D21" i="6"/>
  <c r="C21" i="6"/>
  <c r="C28" i="6"/>
  <c r="D28" i="6"/>
  <c r="D27" i="6"/>
  <c r="C27" i="6"/>
  <c r="C20" i="6"/>
  <c r="D20" i="6"/>
  <c r="D20" i="5"/>
  <c r="C21" i="5"/>
  <c r="C27" i="5"/>
  <c r="D28" i="5"/>
  <c r="C20" i="5"/>
  <c r="D21" i="5"/>
  <c r="D27" i="5"/>
  <c r="C28" i="5"/>
  <c r="D14" i="4"/>
  <c r="D20" i="4"/>
  <c r="C21" i="4"/>
  <c r="C20" i="4"/>
  <c r="D21" i="4"/>
  <c r="C20" i="3"/>
  <c r="D21" i="3"/>
  <c r="D27" i="3"/>
  <c r="C28" i="3"/>
  <c r="D20" i="3"/>
  <c r="C21" i="3"/>
  <c r="C27" i="3"/>
  <c r="D28" i="3"/>
  <c r="D59" i="1"/>
  <c r="C59" i="1"/>
  <c r="B59" i="1"/>
  <c r="D58" i="1"/>
  <c r="C58" i="1"/>
  <c r="B58" i="1"/>
  <c r="D57" i="1"/>
  <c r="C57" i="1"/>
  <c r="B57" i="1"/>
  <c r="D56" i="1"/>
  <c r="C56" i="1"/>
  <c r="B56" i="1"/>
  <c r="D52" i="1"/>
  <c r="C52" i="1"/>
  <c r="B52" i="1"/>
  <c r="D51" i="1"/>
  <c r="C51" i="1"/>
  <c r="B51" i="1"/>
  <c r="D50" i="1"/>
  <c r="C50" i="1"/>
  <c r="B50" i="1"/>
  <c r="D49" i="1"/>
  <c r="C49" i="1"/>
  <c r="B49" i="1"/>
  <c r="D45" i="1"/>
  <c r="C45" i="1"/>
  <c r="B45" i="1"/>
  <c r="D44" i="1"/>
  <c r="C44" i="1"/>
  <c r="B44" i="1"/>
  <c r="D43" i="1"/>
  <c r="C43" i="1"/>
  <c r="B43" i="1"/>
  <c r="D42" i="1"/>
  <c r="C42" i="1"/>
  <c r="B42" i="1"/>
  <c r="D38" i="1"/>
  <c r="C38" i="1"/>
  <c r="B38" i="1"/>
  <c r="D37" i="1"/>
  <c r="C37" i="1"/>
  <c r="B37" i="1"/>
  <c r="D36" i="1"/>
  <c r="C36" i="1"/>
  <c r="B36" i="1"/>
  <c r="D35" i="1"/>
  <c r="C35" i="1"/>
  <c r="B35" i="1"/>
  <c r="D31" i="1"/>
  <c r="C31" i="1"/>
  <c r="B31" i="1"/>
  <c r="D30" i="1"/>
  <c r="C30" i="1"/>
  <c r="B30" i="1"/>
  <c r="D29" i="1"/>
  <c r="C29" i="1"/>
  <c r="B29" i="1"/>
  <c r="D28" i="1"/>
  <c r="C28" i="1"/>
  <c r="B28" i="1"/>
  <c r="D24" i="1"/>
  <c r="C24" i="1"/>
  <c r="B24" i="1"/>
  <c r="D23" i="1"/>
  <c r="C23" i="1"/>
  <c r="B23" i="1"/>
  <c r="D22" i="1"/>
  <c r="C22" i="1"/>
  <c r="B22" i="1"/>
  <c r="B21" i="1"/>
  <c r="D17" i="1"/>
  <c r="C17" i="1"/>
  <c r="B17" i="1"/>
  <c r="D16" i="1"/>
  <c r="C16" i="1"/>
  <c r="B16" i="1"/>
  <c r="D15" i="1"/>
  <c r="C15" i="1"/>
  <c r="B15" i="1"/>
  <c r="B14" i="1"/>
  <c r="B41" i="1"/>
  <c r="D48" i="1"/>
  <c r="C48" i="1"/>
  <c r="B48" i="1"/>
  <c r="D55" i="1"/>
  <c r="C55" i="1"/>
  <c r="B55" i="1"/>
  <c r="D41" i="1"/>
  <c r="C41" i="1"/>
  <c r="D34" i="1"/>
  <c r="C34" i="1"/>
  <c r="B34" i="1"/>
  <c r="D27" i="1"/>
  <c r="C27" i="1"/>
  <c r="B27" i="1"/>
  <c r="B20" i="1"/>
  <c r="B13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D14" i="1" s="1"/>
  <c r="O14" i="1"/>
  <c r="C14" i="1" s="1"/>
  <c r="P13" i="1"/>
  <c r="D21" i="1" s="1"/>
  <c r="O13" i="1"/>
  <c r="C21" i="1" s="1"/>
  <c r="H56" i="1"/>
  <c r="H59" i="1"/>
  <c r="H58" i="1"/>
  <c r="H57" i="1"/>
  <c r="H52" i="1"/>
  <c r="H51" i="1"/>
  <c r="H50" i="1"/>
  <c r="H49" i="1"/>
  <c r="H45" i="1"/>
  <c r="H44" i="1"/>
  <c r="H43" i="1"/>
  <c r="H42" i="1"/>
  <c r="H38" i="1"/>
  <c r="H37" i="1"/>
  <c r="H36" i="1"/>
  <c r="H35" i="1"/>
  <c r="H31" i="1"/>
  <c r="H30" i="1"/>
  <c r="H29" i="1"/>
  <c r="H28" i="1"/>
  <c r="H24" i="1"/>
  <c r="H23" i="1"/>
  <c r="H22" i="1"/>
  <c r="H21" i="1"/>
  <c r="H15" i="1"/>
  <c r="H16" i="1"/>
  <c r="H17" i="1"/>
  <c r="H14" i="1"/>
  <c r="C20" i="1" l="1"/>
  <c r="D20" i="1"/>
  <c r="C13" i="1"/>
  <c r="D13" i="1"/>
  <c r="I60" i="1"/>
  <c r="G60" i="1"/>
  <c r="H60" i="1" s="1"/>
  <c r="D60" i="1" s="1"/>
  <c r="F60" i="1"/>
  <c r="E60" i="1"/>
  <c r="I53" i="1"/>
  <c r="G53" i="1"/>
  <c r="H53" i="1" s="1"/>
  <c r="D53" i="1" s="1"/>
  <c r="F53" i="1"/>
  <c r="E53" i="1"/>
  <c r="I46" i="1"/>
  <c r="G46" i="1"/>
  <c r="H46" i="1" s="1"/>
  <c r="D46" i="1" s="1"/>
  <c r="F46" i="1"/>
  <c r="E46" i="1"/>
  <c r="I39" i="1"/>
  <c r="G39" i="1"/>
  <c r="H39" i="1" s="1"/>
  <c r="D39" i="1" s="1"/>
  <c r="F39" i="1"/>
  <c r="E39" i="1"/>
  <c r="I32" i="1"/>
  <c r="G32" i="1"/>
  <c r="H32" i="1" s="1"/>
  <c r="D32" i="1" s="1"/>
  <c r="F32" i="1"/>
  <c r="E32" i="1"/>
  <c r="I25" i="1"/>
  <c r="G25" i="1"/>
  <c r="H25" i="1" s="1"/>
  <c r="D25" i="1" s="1"/>
  <c r="F25" i="1"/>
  <c r="E25" i="1"/>
  <c r="I18" i="1"/>
  <c r="G18" i="1"/>
  <c r="H18" i="1" s="1"/>
  <c r="D18" i="1" s="1"/>
  <c r="F18" i="1"/>
  <c r="E18" i="1"/>
</calcChain>
</file>

<file path=xl/sharedStrings.xml><?xml version="1.0" encoding="utf-8"?>
<sst xmlns="http://schemas.openxmlformats.org/spreadsheetml/2006/main" count="1969" uniqueCount="854">
  <si>
    <t>KONINKLIJKE BELGISCHE BILJARTBOND - FEDERATION ROYALE BELGE DE BILLARD</t>
  </si>
  <si>
    <t>VZW - Zetel - " Marie Thésèse " - Martelarenplein 1 - 3000 Leuven</t>
  </si>
  <si>
    <t>GEWEST BEIDE VLAANDEREN</t>
  </si>
  <si>
    <t>CLUB:</t>
  </si>
  <si>
    <t>AFMETING</t>
  </si>
  <si>
    <t>TSP</t>
  </si>
  <si>
    <t>MIN</t>
  </si>
  <si>
    <t>PROM</t>
  </si>
  <si>
    <t>D.PR</t>
  </si>
  <si>
    <t>DATUM:</t>
  </si>
  <si>
    <t>nr.</t>
  </si>
  <si>
    <t>Licnr</t>
  </si>
  <si>
    <t>naam</t>
  </si>
  <si>
    <t>club</t>
  </si>
  <si>
    <t>MP</t>
  </si>
  <si>
    <t>CAR</t>
  </si>
  <si>
    <t>BEU</t>
  </si>
  <si>
    <t>GEM</t>
  </si>
  <si>
    <t>HR</t>
  </si>
  <si>
    <t>PLAATS</t>
  </si>
  <si>
    <t>TOTAAL</t>
  </si>
  <si>
    <t>NATID</t>
  </si>
  <si>
    <t>NAAM</t>
  </si>
  <si>
    <t>00015</t>
  </si>
  <si>
    <t>CAP Jessica</t>
  </si>
  <si>
    <t>BCSK</t>
  </si>
  <si>
    <t>00032</t>
  </si>
  <si>
    <t>SCHIETTECATTE Tania</t>
  </si>
  <si>
    <t>ACG</t>
  </si>
  <si>
    <t>00041</t>
  </si>
  <si>
    <t>DEUVAERT Bruno</t>
  </si>
  <si>
    <t>ARG</t>
  </si>
  <si>
    <t>00049</t>
  </si>
  <si>
    <t>CAPIAU Lucien</t>
  </si>
  <si>
    <t>K.OH</t>
  </si>
  <si>
    <t>00054</t>
  </si>
  <si>
    <t>DUTORDOIR Michel</t>
  </si>
  <si>
    <t>00110</t>
  </si>
  <si>
    <t>DEVRIENDT Bart</t>
  </si>
  <si>
    <t>DK</t>
  </si>
  <si>
    <t>00113</t>
  </si>
  <si>
    <t>DE VIS Marcel</t>
  </si>
  <si>
    <t>00117</t>
  </si>
  <si>
    <t>VANDENBERGHE Damiaan</t>
  </si>
  <si>
    <t>QU</t>
  </si>
  <si>
    <t>00122</t>
  </si>
  <si>
    <t>BORREMANS Johnny</t>
  </si>
  <si>
    <t>SMA</t>
  </si>
  <si>
    <t>00123</t>
  </si>
  <si>
    <t>DE MOOR Willy</t>
  </si>
  <si>
    <t>K.GHOK</t>
  </si>
  <si>
    <t>00124</t>
  </si>
  <si>
    <t>D'HOOGHE Christiane</t>
  </si>
  <si>
    <t>WM</t>
  </si>
  <si>
    <t>00150</t>
  </si>
  <si>
    <t>BUYS Frans</t>
  </si>
  <si>
    <t>KSNBA</t>
  </si>
  <si>
    <t>00152</t>
  </si>
  <si>
    <t>DE BRAEKELEIR Gilbert</t>
  </si>
  <si>
    <t>00183</t>
  </si>
  <si>
    <t>GOMBERT Nathalie</t>
  </si>
  <si>
    <t>00186</t>
  </si>
  <si>
    <t>DE MAEYER Joris</t>
  </si>
  <si>
    <t>00204</t>
  </si>
  <si>
    <t>BERNAERTS Sandra</t>
  </si>
  <si>
    <t>00258</t>
  </si>
  <si>
    <t>DE MOOR Frederik</t>
  </si>
  <si>
    <t>PO</t>
  </si>
  <si>
    <t>00270</t>
  </si>
  <si>
    <t>VAN DEN BOSSCHE Christian</t>
  </si>
  <si>
    <t>00280</t>
  </si>
  <si>
    <t>VERBRUGGHE Wilfried</t>
  </si>
  <si>
    <t>00283</t>
  </si>
  <si>
    <t>GORLEER Omer</t>
  </si>
  <si>
    <t>K&amp;V</t>
  </si>
  <si>
    <t>00284</t>
  </si>
  <si>
    <t>VAN HECKE Rita</t>
  </si>
  <si>
    <t>00309</t>
  </si>
  <si>
    <t>PRESENT Liesbeth</t>
  </si>
  <si>
    <t>00326</t>
  </si>
  <si>
    <t>DENEUT Johan</t>
  </si>
  <si>
    <t>00349</t>
  </si>
  <si>
    <t>STEVENS Martin</t>
  </si>
  <si>
    <t>K.EBC</t>
  </si>
  <si>
    <t>00362</t>
  </si>
  <si>
    <t>CALLUY Patricia</t>
  </si>
  <si>
    <t>00364</t>
  </si>
  <si>
    <t>VAN LANDEGHEM Veerle</t>
  </si>
  <si>
    <t>00384</t>
  </si>
  <si>
    <t>KK</t>
  </si>
  <si>
    <t>00397</t>
  </si>
  <si>
    <t>MEULEMAN Peggy</t>
  </si>
  <si>
    <t>00416</t>
  </si>
  <si>
    <t>BOURGOIGNIE Tania</t>
  </si>
  <si>
    <t>OBA</t>
  </si>
  <si>
    <t>00445</t>
  </si>
  <si>
    <t>DE PRAETERE Philippe</t>
  </si>
  <si>
    <t>00449</t>
  </si>
  <si>
    <t>LOUAGIE Luc</t>
  </si>
  <si>
    <t>00467</t>
  </si>
  <si>
    <t>00475</t>
  </si>
  <si>
    <t>SCHOKELE Ronny</t>
  </si>
  <si>
    <t>00477</t>
  </si>
  <si>
    <t>SYMYNCK Willy</t>
  </si>
  <si>
    <t>00478</t>
  </si>
  <si>
    <t>DE MEYER Eric</t>
  </si>
  <si>
    <t>00480</t>
  </si>
  <si>
    <t>de LANOY Marleen</t>
  </si>
  <si>
    <t>00485</t>
  </si>
  <si>
    <t>VAN SANDE Jan</t>
  </si>
  <si>
    <t>00488</t>
  </si>
  <si>
    <t>VANMARCKE Geert</t>
  </si>
  <si>
    <t>00554</t>
  </si>
  <si>
    <t>VERRAEST Sandy</t>
  </si>
  <si>
    <t>K.ME</t>
  </si>
  <si>
    <t>00557</t>
  </si>
  <si>
    <t>DEBIE Donald</t>
  </si>
  <si>
    <t>00560</t>
  </si>
  <si>
    <t>HERTLEER Carla</t>
  </si>
  <si>
    <t>00562</t>
  </si>
  <si>
    <t>MATTENS Roger</t>
  </si>
  <si>
    <t>00605</t>
  </si>
  <si>
    <t>COUSSEMENT Wim</t>
  </si>
  <si>
    <t>00607</t>
  </si>
  <si>
    <t>CUVELIER Ann</t>
  </si>
  <si>
    <t>00621</t>
  </si>
  <si>
    <t>MESSENS Isabelle</t>
  </si>
  <si>
    <t>00644</t>
  </si>
  <si>
    <t>BOSSUYT Eddy</t>
  </si>
  <si>
    <t>00645</t>
  </si>
  <si>
    <t>LEENKNECHT Bertrand</t>
  </si>
  <si>
    <t>DOS</t>
  </si>
  <si>
    <t>00647</t>
  </si>
  <si>
    <t>DENECKER Jan</t>
  </si>
  <si>
    <t>00652</t>
  </si>
  <si>
    <t>DE BOU Pol</t>
  </si>
  <si>
    <t>00653</t>
  </si>
  <si>
    <t>DE CLERCK Jeanine</t>
  </si>
  <si>
    <t>00666</t>
  </si>
  <si>
    <t>VERSCHUERE Guy</t>
  </si>
  <si>
    <t>00678</t>
  </si>
  <si>
    <t>ANDRIES Dina</t>
  </si>
  <si>
    <t>00679</t>
  </si>
  <si>
    <t>LEEMANS Willy</t>
  </si>
  <si>
    <t>00683</t>
  </si>
  <si>
    <t>GRIMON Johan</t>
  </si>
  <si>
    <t>00684</t>
  </si>
  <si>
    <t>BROEDERS Cynthia</t>
  </si>
  <si>
    <t>00696</t>
  </si>
  <si>
    <t>DEVOLDERE Eric</t>
  </si>
  <si>
    <t>00699</t>
  </si>
  <si>
    <t>EGGHE Lutgarde</t>
  </si>
  <si>
    <t>00715</t>
  </si>
  <si>
    <t>PATERNOSTER Rita</t>
  </si>
  <si>
    <t>00737</t>
  </si>
  <si>
    <t>VERCAUTEREN Berlinde</t>
  </si>
  <si>
    <t>00784</t>
  </si>
  <si>
    <t>IMPENS Jacqueline</t>
  </si>
  <si>
    <t>00785</t>
  </si>
  <si>
    <t>BOONAERT André</t>
  </si>
  <si>
    <t>00788</t>
  </si>
  <si>
    <t>DELAERE Kevin</t>
  </si>
  <si>
    <t>00790</t>
  </si>
  <si>
    <t>DELVA Johan</t>
  </si>
  <si>
    <t>00791</t>
  </si>
  <si>
    <t>DEWAEGENEERE Ronny</t>
  </si>
  <si>
    <t>00796</t>
  </si>
  <si>
    <t>LANNOO Marcel</t>
  </si>
  <si>
    <t>00798</t>
  </si>
  <si>
    <t>LOUAGIE Bernard</t>
  </si>
  <si>
    <t>00799</t>
  </si>
  <si>
    <t>DE CRAECKER Emma</t>
  </si>
  <si>
    <t>00800</t>
  </si>
  <si>
    <t>SEYNHAEVEWillem</t>
  </si>
  <si>
    <t>00805</t>
  </si>
  <si>
    <t>VAN HOVE Nancy</t>
  </si>
  <si>
    <t>00806</t>
  </si>
  <si>
    <t>VERBRUGGHE Pol</t>
  </si>
  <si>
    <t>00809</t>
  </si>
  <si>
    <t>VERCAEMERE Philippe</t>
  </si>
  <si>
    <t>00811</t>
  </si>
  <si>
    <t>VERCRUYSSE Marcel</t>
  </si>
  <si>
    <t>00813</t>
  </si>
  <si>
    <t>VERHAGHE Freddy</t>
  </si>
  <si>
    <t>00814</t>
  </si>
  <si>
    <t>VLIEGHE Marie-Claire</t>
  </si>
  <si>
    <t>00815</t>
  </si>
  <si>
    <t>VERSCHUREN Kathleen</t>
  </si>
  <si>
    <t>00817</t>
  </si>
  <si>
    <t>DEGRAEVE Oscar</t>
  </si>
  <si>
    <t>00829</t>
  </si>
  <si>
    <t>EGO Marc</t>
  </si>
  <si>
    <t>00844</t>
  </si>
  <si>
    <t>DEVOS Claude</t>
  </si>
  <si>
    <t>WOH</t>
  </si>
  <si>
    <t>00848</t>
  </si>
  <si>
    <t>OS</t>
  </si>
  <si>
    <t>00849</t>
  </si>
  <si>
    <t>BLOMME Johan</t>
  </si>
  <si>
    <t>K,ZE</t>
  </si>
  <si>
    <t>00852</t>
  </si>
  <si>
    <t>BULTINCK Ginette</t>
  </si>
  <si>
    <t>00853</t>
  </si>
  <si>
    <t>CATTRYSSE Magali</t>
  </si>
  <si>
    <t>00854</t>
  </si>
  <si>
    <t>LAMBERT Marie-Thérése</t>
  </si>
  <si>
    <t>00856</t>
  </si>
  <si>
    <t>SEDED Bold</t>
  </si>
  <si>
    <t>00857</t>
  </si>
  <si>
    <t>SERROELS Erwin</t>
  </si>
  <si>
    <t>00858</t>
  </si>
  <si>
    <t>STRUBBE Patricia</t>
  </si>
  <si>
    <t>00859</t>
  </si>
  <si>
    <t>ULIN Nadine</t>
  </si>
  <si>
    <t>00860</t>
  </si>
  <si>
    <t>VANDEKERCKHOVE Danny</t>
  </si>
  <si>
    <t>00861</t>
  </si>
  <si>
    <t>VANDIERENDONCK Yannick</t>
  </si>
  <si>
    <t>00863</t>
  </si>
  <si>
    <t>DE SMET Marc</t>
  </si>
  <si>
    <t>00864</t>
  </si>
  <si>
    <t>DECLERCK Gilbert</t>
  </si>
  <si>
    <t>K.Br</t>
  </si>
  <si>
    <t>00865</t>
  </si>
  <si>
    <t>BONCHAK Svitlana</t>
  </si>
  <si>
    <t>00866</t>
  </si>
  <si>
    <t>CANNOODT Christiane</t>
  </si>
  <si>
    <t>00868</t>
  </si>
  <si>
    <t>EECKHOUT Vera</t>
  </si>
  <si>
    <t>00869</t>
  </si>
  <si>
    <t>DE COSTER Luc</t>
  </si>
  <si>
    <t>STER</t>
  </si>
  <si>
    <t>00873</t>
  </si>
  <si>
    <t>VAN DE WYNCKEL Gustaaf</t>
  </si>
  <si>
    <t>00875</t>
  </si>
  <si>
    <t>VANNEUVILLE Gilberte</t>
  </si>
  <si>
    <t>00880</t>
  </si>
  <si>
    <t>WINCKELMANS Els</t>
  </si>
  <si>
    <t>00883</t>
  </si>
  <si>
    <t>DECONINCK Franky</t>
  </si>
  <si>
    <t>00885</t>
  </si>
  <si>
    <t>PUTTEMAN François</t>
  </si>
  <si>
    <t>00889</t>
  </si>
  <si>
    <t>SPOORMANS Martin</t>
  </si>
  <si>
    <t>00891</t>
  </si>
  <si>
    <t>FORTON Christophe</t>
  </si>
  <si>
    <t>00900</t>
  </si>
  <si>
    <t>RYCKEWAERT Sonja</t>
  </si>
  <si>
    <t>00901</t>
  </si>
  <si>
    <t>VANDENBROUCKE Christel</t>
  </si>
  <si>
    <t>00902</t>
  </si>
  <si>
    <t>COOLS Cathérine</t>
  </si>
  <si>
    <t>00904</t>
  </si>
  <si>
    <t>DELVA Rita</t>
  </si>
  <si>
    <t>00905</t>
  </si>
  <si>
    <t>VERSCHUERE Chanel</t>
  </si>
  <si>
    <t>00919</t>
  </si>
  <si>
    <t>VAN VOOREN Jaak</t>
  </si>
  <si>
    <t>00928</t>
  </si>
  <si>
    <t>ACX Dirk</t>
  </si>
  <si>
    <t>00931</t>
  </si>
  <si>
    <t>VERHOEYEN Eddy</t>
  </si>
  <si>
    <t>00939</t>
  </si>
  <si>
    <t>VANHAESEBROEK Didier</t>
  </si>
  <si>
    <t>00963</t>
  </si>
  <si>
    <t>DE FAUW Guy</t>
  </si>
  <si>
    <t>00988</t>
  </si>
  <si>
    <t>MEMMI Gianluca</t>
  </si>
  <si>
    <t>PEETERS Leo</t>
  </si>
  <si>
    <t>MENHEER Leslie</t>
  </si>
  <si>
    <t>DEPOORTER Mieke</t>
  </si>
  <si>
    <t>WIEME Koenraad</t>
  </si>
  <si>
    <t>GS</t>
  </si>
  <si>
    <t>BRUGGEMAN Franky</t>
  </si>
  <si>
    <t>DESPREZ Jean-Pierre</t>
  </si>
  <si>
    <t>BRUWIER Erwin</t>
  </si>
  <si>
    <t>SANTY Eric</t>
  </si>
  <si>
    <t>VERMEERSCH David</t>
  </si>
  <si>
    <t>CARDON Eddy</t>
  </si>
  <si>
    <t>WITTEVRONGEL Dirk</t>
  </si>
  <si>
    <t>GELDHOF Frank</t>
  </si>
  <si>
    <t>BERTOLOTTI Beatrice</t>
  </si>
  <si>
    <t>BILLIET Jelle</t>
  </si>
  <si>
    <t>CALLIAUW Ludovicus</t>
  </si>
  <si>
    <t>LOUAGIE Bjorn</t>
  </si>
  <si>
    <t>BRANTS Ronny</t>
  </si>
  <si>
    <t>VAN BAREL Ferdinand</t>
  </si>
  <si>
    <t>TEMMERMAN,Dirk</t>
  </si>
  <si>
    <t>DE CLEEN Sylvain</t>
  </si>
  <si>
    <t>DELVAUX Benoni</t>
  </si>
  <si>
    <t>SOMERS Jan</t>
  </si>
  <si>
    <t>BACKMAN Werner</t>
  </si>
  <si>
    <t>BCKS</t>
  </si>
  <si>
    <t>COENEN Philip</t>
  </si>
  <si>
    <t>CEULEMANS Lodewijck</t>
  </si>
  <si>
    <t>VAN DIJCK Philp</t>
  </si>
  <si>
    <t>VERLAECKE Rudy</t>
  </si>
  <si>
    <t>BAX Walter</t>
  </si>
  <si>
    <t>MERTENS Eddy</t>
  </si>
  <si>
    <t>STERCKVAL Michel</t>
  </si>
  <si>
    <t>WEEREMANS Dirk</t>
  </si>
  <si>
    <t>DE TRENOYE Christian</t>
  </si>
  <si>
    <t>FORTON Francis</t>
  </si>
  <si>
    <t>SONCK Robby</t>
  </si>
  <si>
    <t>VANDECAN Thierry</t>
  </si>
  <si>
    <t>CORNELISSEN Jacky</t>
  </si>
  <si>
    <t>'T SEYEN Roland</t>
  </si>
  <si>
    <t>BUYLE Stany</t>
  </si>
  <si>
    <t>STRYPENS Lucien</t>
  </si>
  <si>
    <t>K.BCAW</t>
  </si>
  <si>
    <t>BAERT Rony</t>
  </si>
  <si>
    <t>DE BAERE Cindy</t>
  </si>
  <si>
    <t>DE BAERE Eddy</t>
  </si>
  <si>
    <t>VAN KREIJ Jo</t>
  </si>
  <si>
    <t>K.Kn</t>
  </si>
  <si>
    <t>GEERLANDT José</t>
  </si>
  <si>
    <t>HAEGHEBAERT Erik</t>
  </si>
  <si>
    <t>WERBROUCK Luc</t>
  </si>
  <si>
    <t>D'HONT Steven</t>
  </si>
  <si>
    <t>DE CUYPER René</t>
  </si>
  <si>
    <t>SEYS Norbert</t>
  </si>
  <si>
    <t>BAUWENS Freddy</t>
  </si>
  <si>
    <t>CAPPELLE Eddy</t>
  </si>
  <si>
    <t>CONSTANT Geert</t>
  </si>
  <si>
    <t>ROGIERS Marc</t>
  </si>
  <si>
    <t>DEVYNCK Benoit</t>
  </si>
  <si>
    <t>VELGHE Stefaan</t>
  </si>
  <si>
    <t>PIETERS Ronny</t>
  </si>
  <si>
    <t>VERCRUYSSE Johan</t>
  </si>
  <si>
    <t>BOLLE Jean-Marie</t>
  </si>
  <si>
    <t>BRISSINCK Danny</t>
  </si>
  <si>
    <t>COBBAERT Thierry</t>
  </si>
  <si>
    <t>DEJONGHE Freddy</t>
  </si>
  <si>
    <t>EVERAERT Luc</t>
  </si>
  <si>
    <t>HELSMOORTEL Rik</t>
  </si>
  <si>
    <t>SCHLAPA Harald</t>
  </si>
  <si>
    <t>STEMGEE Hugo</t>
  </si>
  <si>
    <t>THOMAS Peter</t>
  </si>
  <si>
    <t>TOURLAMAIN Roger</t>
  </si>
  <si>
    <t>TRATSAERT Daniel</t>
  </si>
  <si>
    <t>VAN WESEMAEL Walter</t>
  </si>
  <si>
    <t>VANDENBROUCKE Joel</t>
  </si>
  <si>
    <t>ZONNEKEIN Henri</t>
  </si>
  <si>
    <t>COPPENS Jean-Pierre</t>
  </si>
  <si>
    <t>DE BACKER Peter</t>
  </si>
  <si>
    <t>GILLADE Luc</t>
  </si>
  <si>
    <t>VAN GOETHEM Glenn</t>
  </si>
  <si>
    <t>DE HERTOG Ives</t>
  </si>
  <si>
    <t>VAN LANGENHOVE Alain</t>
  </si>
  <si>
    <t>DE CONINCK Marc</t>
  </si>
  <si>
    <t>VAN HAUTE Guido</t>
  </si>
  <si>
    <t>DE WEVER Koen</t>
  </si>
  <si>
    <t>WAUTERS Johnny</t>
  </si>
  <si>
    <t>MANGELINCKX Nico</t>
  </si>
  <si>
    <t>PRIEUS Andy</t>
  </si>
  <si>
    <t>VERHULST Jean-Paul</t>
  </si>
  <si>
    <t>MERTENS Marc</t>
  </si>
  <si>
    <t>TEMMERMAN Walter</t>
  </si>
  <si>
    <t>VAN KERCKHOVE Andre</t>
  </si>
  <si>
    <t>VAN MALDER Dirk</t>
  </si>
  <si>
    <t>BOELAERT Eddie</t>
  </si>
  <si>
    <t>UN</t>
  </si>
  <si>
    <t>DE PAEPE Roland</t>
  </si>
  <si>
    <t>DIERKENS Antoine</t>
  </si>
  <si>
    <t>LAMBOTTE Rik</t>
  </si>
  <si>
    <t>ROELS Roger</t>
  </si>
  <si>
    <t>KAS</t>
  </si>
  <si>
    <t>SCHIETTECATTE Yves</t>
  </si>
  <si>
    <t>STEELS Dieter</t>
  </si>
  <si>
    <t>VANPETEGHEM Alex</t>
  </si>
  <si>
    <t>VAN RYSSELBERGHE Johan</t>
  </si>
  <si>
    <t>DE MEYER Rudi</t>
  </si>
  <si>
    <t>GEVAERT André</t>
  </si>
  <si>
    <t>EWH</t>
  </si>
  <si>
    <t>BAETE Jean-Pierre</t>
  </si>
  <si>
    <t>VERBEKEN Albert</t>
  </si>
  <si>
    <t>FOURNEAU Alain</t>
  </si>
  <si>
    <t>DE BLEECKER Steven</t>
  </si>
  <si>
    <t>DEPOORTER Reginald</t>
  </si>
  <si>
    <t>DUPONT Jean-Claude</t>
  </si>
  <si>
    <t>TREMERIE Walter</t>
  </si>
  <si>
    <t>DE BAETS Daniel</t>
  </si>
  <si>
    <t>DE BAETS Ronny</t>
  </si>
  <si>
    <t>STAELENS Freddy</t>
  </si>
  <si>
    <t>VAN LANCKER Pierre</t>
  </si>
  <si>
    <t>VAN SCHUYLENBERGH Jean-Paul</t>
  </si>
  <si>
    <t>VAN HANEGEM Izaak</t>
  </si>
  <si>
    <t>BRACKE Tom</t>
  </si>
  <si>
    <t>DE PAUW Lucien</t>
  </si>
  <si>
    <t>DUYTSCHAEVER Peter</t>
  </si>
  <si>
    <t>FEYS Gunther</t>
  </si>
  <si>
    <t>LEURIDON Jean-Pierre</t>
  </si>
  <si>
    <t>MARTENS Johan</t>
  </si>
  <si>
    <t>METTEPENNINGEN Julien</t>
  </si>
  <si>
    <t>RODTS Piet</t>
  </si>
  <si>
    <t>VAN DE VELDE Marc</t>
  </si>
  <si>
    <t>VERSNOYEN Francois</t>
  </si>
  <si>
    <t>WULFRANCK Luc</t>
  </si>
  <si>
    <t>DE LOMBAERT Albert</t>
  </si>
  <si>
    <t>DE MIL Christiaan</t>
  </si>
  <si>
    <t>DELLAERT Marc</t>
  </si>
  <si>
    <t>GEVAERT Michel</t>
  </si>
  <si>
    <t>GOETHALS Armand</t>
  </si>
  <si>
    <t>SERWEYTENS Lieven</t>
  </si>
  <si>
    <t>STANDAERT Arthur</t>
  </si>
  <si>
    <t>STANDAERT Peter</t>
  </si>
  <si>
    <t>VAN DAMME Etienne</t>
  </si>
  <si>
    <t>VLERICK Raf</t>
  </si>
  <si>
    <t>HOFMAN Raf</t>
  </si>
  <si>
    <t>VAN HOOYDONK Guy</t>
  </si>
  <si>
    <t>VERSTRAETEN Frank</t>
  </si>
  <si>
    <t>VAN ACKER Jan</t>
  </si>
  <si>
    <t>VANDAELE Pierre - Florent</t>
  </si>
  <si>
    <t>JANSSENS Marcel</t>
  </si>
  <si>
    <t>KOTM</t>
  </si>
  <si>
    <t>DE GOQUE Guy</t>
  </si>
  <si>
    <t>DEVLIEGER David</t>
  </si>
  <si>
    <t>DEVLIEGER Raoul</t>
  </si>
  <si>
    <t>DUPONT Franky</t>
  </si>
  <si>
    <t>MESURE Freddy</t>
  </si>
  <si>
    <t>DUMON Dirk</t>
  </si>
  <si>
    <t>POLLIE Luc</t>
  </si>
  <si>
    <t>BAS Jacques</t>
  </si>
  <si>
    <t>LAGAT Michel</t>
  </si>
  <si>
    <t>RAVESTYN Martin</t>
  </si>
  <si>
    <t>D'HONDT Hervé</t>
  </si>
  <si>
    <t>MOSTREY Peter</t>
  </si>
  <si>
    <t>BEGHIN Bernard</t>
  </si>
  <si>
    <t>RT</t>
  </si>
  <si>
    <t>BEGHIN Frédéric</t>
  </si>
  <si>
    <t>DENNEULIN Frédéric</t>
  </si>
  <si>
    <t>DESBONNEZ Philippe</t>
  </si>
  <si>
    <t>LAMOTE Francis</t>
  </si>
  <si>
    <t>BLAUWBLOMME Henk</t>
  </si>
  <si>
    <t>VANONACKER Patrick</t>
  </si>
  <si>
    <t>LAGAGE Roger</t>
  </si>
  <si>
    <t>NACHTERGAELE Geert</t>
  </si>
  <si>
    <t>NUYTTENS Gino</t>
  </si>
  <si>
    <t>VAN COILLIE Francky</t>
  </si>
  <si>
    <t>VANGANSBEKE Luc</t>
  </si>
  <si>
    <t>VANDENDRIESSCHE Philippe</t>
  </si>
  <si>
    <t>BEGHIN Julien</t>
  </si>
  <si>
    <t>WARLOP Luc</t>
  </si>
  <si>
    <t>CASTELEYN Henk</t>
  </si>
  <si>
    <t>CASTELEYN Rik</t>
  </si>
  <si>
    <t>DEBAES Peter</t>
  </si>
  <si>
    <t>DEDIER Georges</t>
  </si>
  <si>
    <t>DUYCK Peter</t>
  </si>
  <si>
    <t>GOETHALS Didier</t>
  </si>
  <si>
    <t>HOUTHAEVE Jean-Marie</t>
  </si>
  <si>
    <t>LEYN Philippe</t>
  </si>
  <si>
    <t>LEYS Bart</t>
  </si>
  <si>
    <t>CAPPELLE Herwig</t>
  </si>
  <si>
    <t>DETAVERNIER Hendrik</t>
  </si>
  <si>
    <t>VERCOUILLIE José</t>
  </si>
  <si>
    <t>WAUTERS Tom</t>
  </si>
  <si>
    <t>STEVENS Patrick</t>
  </si>
  <si>
    <t>NOPPE Robert</t>
  </si>
  <si>
    <t>ROSIER Peter</t>
  </si>
  <si>
    <t>HAEGENS Willy</t>
  </si>
  <si>
    <t>KGV</t>
  </si>
  <si>
    <t>VAN VOSSEL Danny</t>
  </si>
  <si>
    <t>DAELMAN Walther</t>
  </si>
  <si>
    <t>CORNELISSEN Pierre</t>
  </si>
  <si>
    <t>DE BOECK René</t>
  </si>
  <si>
    <t>DE FLO Herman</t>
  </si>
  <si>
    <t>DE RUYTE Yvan</t>
  </si>
  <si>
    <t>DE WITTE William</t>
  </si>
  <si>
    <t>HEERWEGH Robert</t>
  </si>
  <si>
    <t>LAUREYS Wilfried</t>
  </si>
  <si>
    <t>VAN HOYLANDT Roger</t>
  </si>
  <si>
    <t>VAN MOL William</t>
  </si>
  <si>
    <t>BAETENS Marc</t>
  </si>
  <si>
    <t>DE CONINCK Achille</t>
  </si>
  <si>
    <t>DE SAEGER Dany</t>
  </si>
  <si>
    <t>ROSSEL Bart</t>
  </si>
  <si>
    <t>ROSSEL Francis</t>
  </si>
  <si>
    <t>VAN DEN BROECK Harry</t>
  </si>
  <si>
    <t>VLERICK Dirk</t>
  </si>
  <si>
    <t>HIMSCHOOT Daniel</t>
  </si>
  <si>
    <t>VAN LAETHEM Rudi</t>
  </si>
  <si>
    <t>VAN MELE Franky</t>
  </si>
  <si>
    <t>PAUWELS Paul</t>
  </si>
  <si>
    <t>CORNET Walther</t>
  </si>
  <si>
    <t>VANRAPENBUSCH Franky</t>
  </si>
  <si>
    <t>K.Br.</t>
  </si>
  <si>
    <t>MUYLAERT Dirk</t>
  </si>
  <si>
    <t>BROEDERS Adrianus</t>
  </si>
  <si>
    <t>GERMONPRE Luc</t>
  </si>
  <si>
    <t>VERSCHAEVE Edwin</t>
  </si>
  <si>
    <t>DELANGHE Lievin</t>
  </si>
  <si>
    <t>BOECKAERT Eric</t>
  </si>
  <si>
    <t>SAVER Koen</t>
  </si>
  <si>
    <t>TORRES Manuel</t>
  </si>
  <si>
    <t>LUTTENS Arnold</t>
  </si>
  <si>
    <t>VAN GOETHEM Benny</t>
  </si>
  <si>
    <t>NICHELSON Pascal</t>
  </si>
  <si>
    <t>SAEY Etienne</t>
  </si>
  <si>
    <t>PUYSTIENS Stephan</t>
  </si>
  <si>
    <t>MAES Hendrik</t>
  </si>
  <si>
    <t>ROELS Jan</t>
  </si>
  <si>
    <t>QUITTELIER Stephan</t>
  </si>
  <si>
    <t>SIROYT Davy</t>
  </si>
  <si>
    <t>VAN ACKER Steven</t>
  </si>
  <si>
    <t>VAN DE VOORDE Johan</t>
  </si>
  <si>
    <t>VAN VOSSELEN Christoph</t>
  </si>
  <si>
    <t>VAN OVERSCHELDE Bony</t>
  </si>
  <si>
    <t>RAEMDONCK Tommy</t>
  </si>
  <si>
    <t>DELAERE Marc</t>
  </si>
  <si>
    <t>BLOMME Jean-Thierry</t>
  </si>
  <si>
    <t>MEULEMAN Rudy</t>
  </si>
  <si>
    <t>DE BACKER Luc</t>
  </si>
  <si>
    <t>BELAEY Danny</t>
  </si>
  <si>
    <t>BERRIER Jean-Pierre</t>
  </si>
  <si>
    <t>VERCAMMEN Alwin</t>
  </si>
  <si>
    <t>PLOVIE Herbert</t>
  </si>
  <si>
    <t>DE WITTE Franky</t>
  </si>
  <si>
    <t>DE WITTE Jeffrey</t>
  </si>
  <si>
    <t>MAES Rudy</t>
  </si>
  <si>
    <t>DE CORTE Jan</t>
  </si>
  <si>
    <t>FLAMEE Kurt</t>
  </si>
  <si>
    <t>VINCK Eddie</t>
  </si>
  <si>
    <t>BROCHE Philippe</t>
  </si>
  <si>
    <t>CLAUS Pascal</t>
  </si>
  <si>
    <t>BERNAERDT Roland</t>
  </si>
  <si>
    <t>WELVAERT Yves</t>
  </si>
  <si>
    <t>SEGERS Didier</t>
  </si>
  <si>
    <t>VAN ACKER Johan</t>
  </si>
  <si>
    <t>BRUGGEMAN Roger</t>
  </si>
  <si>
    <t>WILLE Etienne</t>
  </si>
  <si>
    <t>DE RYNCK Ivan</t>
  </si>
  <si>
    <t>DENOULET Johan</t>
  </si>
  <si>
    <t>DE RUYTE Tom</t>
  </si>
  <si>
    <t>VAN BIESEN Tom</t>
  </si>
  <si>
    <t>VANHAEREN Léon</t>
  </si>
  <si>
    <t>DUJARDIN Luc</t>
  </si>
  <si>
    <t>VERHELST Daniel</t>
  </si>
  <si>
    <t>DEWIT Anthony</t>
  </si>
  <si>
    <t>VERMEULEN Johan</t>
  </si>
  <si>
    <t>MISMAN Eddy</t>
  </si>
  <si>
    <t>LAEREMANS Kenny</t>
  </si>
  <si>
    <t>DE GRAEVE Peter</t>
  </si>
  <si>
    <t>STILTEN Rik</t>
  </si>
  <si>
    <t>LOOS Leo</t>
  </si>
  <si>
    <t>NUYTTEN Renold</t>
  </si>
  <si>
    <t>DELARUE Dirk</t>
  </si>
  <si>
    <t>FEYS Georges</t>
  </si>
  <si>
    <t>SOENENS Joël</t>
  </si>
  <si>
    <t>MESKENS Eduard</t>
  </si>
  <si>
    <t>DE CRAECKER Werner</t>
  </si>
  <si>
    <t>FRANCK Franky</t>
  </si>
  <si>
    <t>CLAUS Gino</t>
  </si>
  <si>
    <t>BUZEYN Jean</t>
  </si>
  <si>
    <t>DEMAN Leon</t>
  </si>
  <si>
    <t>RONDELE Freddy</t>
  </si>
  <si>
    <t>CARDON Eric</t>
  </si>
  <si>
    <t>CHRISTIANI Dave</t>
  </si>
  <si>
    <t>DUMON Eddy</t>
  </si>
  <si>
    <t>CREYF Fernand</t>
  </si>
  <si>
    <t>ROBYN Willy</t>
  </si>
  <si>
    <t>DE WEIRDT Jean-Pierre</t>
  </si>
  <si>
    <t>WIELEMANS Gustaaf</t>
  </si>
  <si>
    <t>GEIRNAERT Marc</t>
  </si>
  <si>
    <t>DE MOL Daniel</t>
  </si>
  <si>
    <t>DE COOMAN Marcel</t>
  </si>
  <si>
    <t>VAN DE CASTEELE Henri</t>
  </si>
  <si>
    <t>BAUMGARTE Cees</t>
  </si>
  <si>
    <t>VAN DAM Jens</t>
  </si>
  <si>
    <t>GRAYE André</t>
  </si>
  <si>
    <t>VASSEUR Patrick</t>
  </si>
  <si>
    <t>VANDAELE Eric</t>
  </si>
  <si>
    <t>DESTAILLEUR Patrick</t>
  </si>
  <si>
    <t>CLAESSENS Walter</t>
  </si>
  <si>
    <t>VAN SCHOOR Danny</t>
  </si>
  <si>
    <t>VANDEPUT Rudi</t>
  </si>
  <si>
    <t>DE VREEZE Patrick</t>
  </si>
  <si>
    <t>MATHIEU Ivan</t>
  </si>
  <si>
    <t>PIETERS Lionel</t>
  </si>
  <si>
    <t>BOSSAERT Dirk</t>
  </si>
  <si>
    <t>GHESQUIERE Jozef</t>
  </si>
  <si>
    <t>VAN FLETEREN Piet</t>
  </si>
  <si>
    <t>HEERWEGH Erik</t>
  </si>
  <si>
    <t>HACKE Jean-Marie</t>
  </si>
  <si>
    <t>BEIRENS Marc</t>
  </si>
  <si>
    <t>EISCHEN Frédéric</t>
  </si>
  <si>
    <t>DOUCHAMPS Olivier</t>
  </si>
  <si>
    <t>BAUTE Steven</t>
  </si>
  <si>
    <t>D'HAENS Peter</t>
  </si>
  <si>
    <t>BOERJAN Pierre</t>
  </si>
  <si>
    <t>DEWILDE Johan</t>
  </si>
  <si>
    <t>VROMANT Marc</t>
  </si>
  <si>
    <t>JOYE Robert</t>
  </si>
  <si>
    <t>HONGENAERT Erwin</t>
  </si>
  <si>
    <t>GARRE Roger</t>
  </si>
  <si>
    <t>LAMMENS Wilfried</t>
  </si>
  <si>
    <t>COPPENS Christiaan</t>
  </si>
  <si>
    <t>VAN KERCKHOVE Willem</t>
  </si>
  <si>
    <t>DE WOLF Alfons</t>
  </si>
  <si>
    <t>SLEEBUS Eddy</t>
  </si>
  <si>
    <t>VERCAEMERE Jaak</t>
  </si>
  <si>
    <t>VERHEYNST Albert</t>
  </si>
  <si>
    <t>VANLAUWE Stephan</t>
  </si>
  <si>
    <t>MATTHYS Karolien</t>
  </si>
  <si>
    <t>LANDRIEU Jan</t>
  </si>
  <si>
    <t>VAN CRAENENBROECK Theo</t>
  </si>
  <si>
    <t>EVERAERT Santino</t>
  </si>
  <si>
    <t>DETOLLENAERE Jonny</t>
  </si>
  <si>
    <t>MONSOREZ Michel</t>
  </si>
  <si>
    <t>SEYS Herbert</t>
  </si>
  <si>
    <t>DE WEIRDT Jean-Marie</t>
  </si>
  <si>
    <t>DE RUDDER Willy</t>
  </si>
  <si>
    <t>VERWEE Julien</t>
  </si>
  <si>
    <t>SOUMAGNE Pierre</t>
  </si>
  <si>
    <t>CLAERHOUT Bernard</t>
  </si>
  <si>
    <t>COSYNS Marc</t>
  </si>
  <si>
    <t>DE KRAKER Jean Paul</t>
  </si>
  <si>
    <t>STUYVAERT Marijn</t>
  </si>
  <si>
    <t>VAN DE VELDE Désiré</t>
  </si>
  <si>
    <t>DLS</t>
  </si>
  <si>
    <t>ELSKENS Pierre</t>
  </si>
  <si>
    <t>HEYMAN David</t>
  </si>
  <si>
    <t>VAN STEENACKER Thierry</t>
  </si>
  <si>
    <t>GOOSSENS Dave</t>
  </si>
  <si>
    <t>APERE Ronny</t>
  </si>
  <si>
    <t>DEVOGELAERE Mikael</t>
  </si>
  <si>
    <t>DECOCK Johan</t>
  </si>
  <si>
    <t>VAN ACKER Jozef</t>
  </si>
  <si>
    <t>DEMIRCIOGLLI Fuat</t>
  </si>
  <si>
    <t>DE WIN Guy</t>
  </si>
  <si>
    <t>VAN NIEUWENHOVE Mario</t>
  </si>
  <si>
    <t>VAN DER SPIEGEL Marc</t>
  </si>
  <si>
    <t>DE BOCK Dirk</t>
  </si>
  <si>
    <t>DE BOEY Gijs</t>
  </si>
  <si>
    <t>TANGHE Freddy</t>
  </si>
  <si>
    <t>BAETSLE Peter</t>
  </si>
  <si>
    <t>TOLLEBEKE Arthur</t>
  </si>
  <si>
    <t>HOLDERBEKE Alex</t>
  </si>
  <si>
    <t>MONDELAERS Dries</t>
  </si>
  <si>
    <t>LAMPAERT Eddy</t>
  </si>
  <si>
    <t>TEMMERMAN Eduard</t>
  </si>
  <si>
    <t>HEYNDRICKX Vik</t>
  </si>
  <si>
    <t>VAN DER LINDEN Eric</t>
  </si>
  <si>
    <t>JANSSENS Roger</t>
  </si>
  <si>
    <t>OOSTERLINCK Luc</t>
  </si>
  <si>
    <t>VAN DELSEN Edgard</t>
  </si>
  <si>
    <t>ROGIER Philippe</t>
  </si>
  <si>
    <t>VANDEKEERE Bert</t>
  </si>
  <si>
    <t>DE CLERCK Jean</t>
  </si>
  <si>
    <t>SCHOE Henk</t>
  </si>
  <si>
    <t>DE MUYNCK Jean-Pierre</t>
  </si>
  <si>
    <t>DE MOOR Danny</t>
  </si>
  <si>
    <t>SOETINCK Patrick</t>
  </si>
  <si>
    <t>VAN LEUVENHAGE Dylan</t>
  </si>
  <si>
    <t>LEDEGEN Johan</t>
  </si>
  <si>
    <t>NEUBOURG Freddy</t>
  </si>
  <si>
    <t>CAMPE Etienne</t>
  </si>
  <si>
    <t>GHAZAL Ahmad</t>
  </si>
  <si>
    <t>TEMPELS André</t>
  </si>
  <si>
    <t>DECEUNINCK Kurt</t>
  </si>
  <si>
    <t>DEWAELE Eddy</t>
  </si>
  <si>
    <t>JOYE Rik</t>
  </si>
  <si>
    <t>VANDEMAELE Paul-André</t>
  </si>
  <si>
    <t>MELNYTSCHENKO Cédric</t>
  </si>
  <si>
    <t>VAN DE VELDE August</t>
  </si>
  <si>
    <t>STEVENS Ilse</t>
  </si>
  <si>
    <t>LOOSVELDT Frank</t>
  </si>
  <si>
    <t>VAN den EEDEN Kurt</t>
  </si>
  <si>
    <t>VAN DEN BUVERIE Eric</t>
  </si>
  <si>
    <t>VEYS Renzo</t>
  </si>
  <si>
    <t>DUYM Ignace</t>
  </si>
  <si>
    <t>VANDENHENDE John</t>
  </si>
  <si>
    <t>BEIRNAERT Arthur</t>
  </si>
  <si>
    <t>VAN PRAET Bart</t>
  </si>
  <si>
    <t>SPOORMANS Roger</t>
  </si>
  <si>
    <t>DE MEYER Erik</t>
  </si>
  <si>
    <t>DE PREST Alex</t>
  </si>
  <si>
    <t>VAN HOLLE Jean-Pierre</t>
  </si>
  <si>
    <t>PLATTEAU Tiani</t>
  </si>
  <si>
    <t>BAELE Edmond</t>
  </si>
  <si>
    <t>RAES Freddy</t>
  </si>
  <si>
    <t>JANSSENS Dirk</t>
  </si>
  <si>
    <t>NEYTS Pierre</t>
  </si>
  <si>
    <t>GREMAIN Gino</t>
  </si>
  <si>
    <t>VANDENBERGHE Pascal</t>
  </si>
  <si>
    <t>CHRISTIAENS Danny</t>
  </si>
  <si>
    <t>WALLART Jean-Charles</t>
  </si>
  <si>
    <t>HOFMAN Hugo</t>
  </si>
  <si>
    <t>DE HERTOG Gert-Jan</t>
  </si>
  <si>
    <t>BONTE William</t>
  </si>
  <si>
    <t>DE BUSSCHER Walter</t>
  </si>
  <si>
    <t>DE BECK Clery</t>
  </si>
  <si>
    <t>GERSOULLE Marc</t>
  </si>
  <si>
    <t>WILLEMS Raymond</t>
  </si>
  <si>
    <t>DE LETTER Sandra</t>
  </si>
  <si>
    <t>VANDOMMELE Johan</t>
  </si>
  <si>
    <t>FLORIN Marc</t>
  </si>
  <si>
    <t>DELPLANQUE Fabien</t>
  </si>
  <si>
    <t>BEKAERT Bernhard</t>
  </si>
  <si>
    <t>HIMPE Jean</t>
  </si>
  <si>
    <t>VANKEIRSBULCK Alex</t>
  </si>
  <si>
    <t>WAEM Kris</t>
  </si>
  <si>
    <t>DE GRAAF Jackie</t>
  </si>
  <si>
    <t>BOCKLANDT Martin</t>
  </si>
  <si>
    <t>SIMONS Rudi</t>
  </si>
  <si>
    <t>LINTHOUT Freddy</t>
  </si>
  <si>
    <t>DALLINGA Louis</t>
  </si>
  <si>
    <t>MUS Hendrik</t>
  </si>
  <si>
    <t>VAN HEIRSEELE Roger</t>
  </si>
  <si>
    <t>DE MEULEMEESTER Cédric</t>
  </si>
  <si>
    <t>CLAEYS Hubert</t>
  </si>
  <si>
    <t>DE VOS Guido</t>
  </si>
  <si>
    <t>REYCHLER Hedwig</t>
  </si>
  <si>
    <t>JANSSEN Willem</t>
  </si>
  <si>
    <t>GEIRNAERT Emile</t>
  </si>
  <si>
    <t>DESWARTE Franky</t>
  </si>
  <si>
    <t>VAN ACKER Frank</t>
  </si>
  <si>
    <t>GUENEZ Christophe</t>
  </si>
  <si>
    <t>VERBRUGGHE Philip</t>
  </si>
  <si>
    <t>DE KORT Marc</t>
  </si>
  <si>
    <t>BOONE Koen</t>
  </si>
  <si>
    <t>DALLINGA Meerten</t>
  </si>
  <si>
    <t>BRENDERS Thierry</t>
  </si>
  <si>
    <t>BORREMANS Edouard</t>
  </si>
  <si>
    <t>WOUTERS Marc</t>
  </si>
  <si>
    <t>EUSSEN Gerardus</t>
  </si>
  <si>
    <t>RIEMKENS Wilfried</t>
  </si>
  <si>
    <t>MOEYKENS Biacio</t>
  </si>
  <si>
    <t>CAUDRON Bjorn</t>
  </si>
  <si>
    <t>CAUDRON Danny</t>
  </si>
  <si>
    <t>DE WISPELAERE Walter</t>
  </si>
  <si>
    <t>VANDENBERGHE Glen</t>
  </si>
  <si>
    <t>WIELFAERT Curt</t>
  </si>
  <si>
    <t>HERREMAN Luc</t>
  </si>
  <si>
    <t>JACQUEMYN Tony</t>
  </si>
  <si>
    <t>VANAELST Paul</t>
  </si>
  <si>
    <t>LATRUWE Nicolas</t>
  </si>
  <si>
    <t>VANDENBERGHE Rudy</t>
  </si>
  <si>
    <t>DECOCK Stephan</t>
  </si>
  <si>
    <t>ROSIER Nick</t>
  </si>
  <si>
    <t>DE PAEPE Dirk</t>
  </si>
  <si>
    <t>VANDECAN Florian</t>
  </si>
  <si>
    <t>VERHOFSTADT Eddy</t>
  </si>
  <si>
    <t>HOUSSIN Mario</t>
  </si>
  <si>
    <t>VANROOSE Matteo</t>
  </si>
  <si>
    <t>CEULEMANS Benny</t>
  </si>
  <si>
    <t>DUJARDIN Geoffrey</t>
  </si>
  <si>
    <t>GOORDEN Willy</t>
  </si>
  <si>
    <t>DE MECHELEER Michel</t>
  </si>
  <si>
    <t>LEEMAN Rudy</t>
  </si>
  <si>
    <t>CLAERHOUDT Robin</t>
  </si>
  <si>
    <t>CALLAERT Alain</t>
  </si>
  <si>
    <t xml:space="preserve">ROELAND Juliaan </t>
  </si>
  <si>
    <t>VIENNE Isabelle</t>
  </si>
  <si>
    <t>WUYTACK Gunther</t>
  </si>
  <si>
    <t>VANHONACKER Dominique</t>
  </si>
  <si>
    <t>BOONE Leo</t>
  </si>
  <si>
    <t>VAN GOETHEM Eric</t>
  </si>
  <si>
    <t>DE LOBEL Marc</t>
  </si>
  <si>
    <t>TRENSON Gabriel</t>
  </si>
  <si>
    <t>VAN BREDA Mike</t>
  </si>
  <si>
    <t>PRIMON Thomas</t>
  </si>
  <si>
    <t>CIRRI Alessandro</t>
  </si>
  <si>
    <t>WENSELAERS Frieda</t>
  </si>
  <si>
    <t>BRACKX Daniel</t>
  </si>
  <si>
    <t>VERCAEMERE Bjorn</t>
  </si>
  <si>
    <t>VANNESTE Philip</t>
  </si>
  <si>
    <t>VANHULLE Chris</t>
  </si>
  <si>
    <t>VAN ROOSE Nico</t>
  </si>
  <si>
    <t>COLART René</t>
  </si>
  <si>
    <t>VAN ACKER Luc</t>
  </si>
  <si>
    <t>DROSSART Maurice</t>
  </si>
  <si>
    <t>DOS SANTOS José Antonio</t>
  </si>
  <si>
    <t>D'HAEZE Adolf</t>
  </si>
  <si>
    <t>DEVOLDER Freddy</t>
  </si>
  <si>
    <t>DENYS Jerry</t>
  </si>
  <si>
    <t>DE MOL Eddy</t>
  </si>
  <si>
    <t>DE BRUYCKER Pierre</t>
  </si>
  <si>
    <t>VAN DEN BOSSCHE Cesar</t>
  </si>
  <si>
    <t>VAN DEN BOSSCHE Daniel</t>
  </si>
  <si>
    <t>COOLE Gino</t>
  </si>
  <si>
    <t>DE BIE Rudy</t>
  </si>
  <si>
    <t>CARDOEN Kurt</t>
  </si>
  <si>
    <t>ALGOET Marc</t>
  </si>
  <si>
    <t>KIM Petrus</t>
  </si>
  <si>
    <t>KASIER Sven</t>
  </si>
  <si>
    <t>BRUWIER Ludwin</t>
  </si>
  <si>
    <t>DEBLAUWE Dimiitri</t>
  </si>
  <si>
    <t>DEDEYNE Firmin</t>
  </si>
  <si>
    <t>DEVOS Antoon</t>
  </si>
  <si>
    <t>VANDENBROELE Kurt</t>
  </si>
  <si>
    <t>ROLUS Rob</t>
  </si>
  <si>
    <t>DE MEY Ad</t>
  </si>
  <si>
    <t>BRUGGEMAN Etienne</t>
  </si>
  <si>
    <t>BRUYERE Michel</t>
  </si>
  <si>
    <t>VAN GOETHEM Wim</t>
  </si>
  <si>
    <t>DE FREYN Jasper</t>
  </si>
  <si>
    <t>GOEMAERE Yves</t>
  </si>
  <si>
    <t>VAN BOGAERT Marc</t>
  </si>
  <si>
    <t>2279B</t>
  </si>
  <si>
    <t>DEWIT Freddy</t>
  </si>
  <si>
    <t>2292B</t>
  </si>
  <si>
    <t>SLAGMOLEN Frederik</t>
  </si>
  <si>
    <t>4158B</t>
  </si>
  <si>
    <t>4162B</t>
  </si>
  <si>
    <t>4247B</t>
  </si>
  <si>
    <t>BORNY Franky</t>
  </si>
  <si>
    <t>4301B</t>
  </si>
  <si>
    <t>4513B</t>
  </si>
  <si>
    <t>4530B</t>
  </si>
  <si>
    <t>VERSPEELT Filip</t>
  </si>
  <si>
    <t>4550B</t>
  </si>
  <si>
    <t>KESTELOOT Patrick</t>
  </si>
  <si>
    <t>4567B</t>
  </si>
  <si>
    <t>5727B</t>
  </si>
  <si>
    <t>6090B</t>
  </si>
  <si>
    <t>BERGMANS Dion</t>
  </si>
  <si>
    <t>6117B</t>
  </si>
  <si>
    <t>6712B</t>
  </si>
  <si>
    <t>6713B</t>
  </si>
  <si>
    <t>7461B</t>
  </si>
  <si>
    <t>7465B</t>
  </si>
  <si>
    <t>8530B</t>
  </si>
  <si>
    <t>8918B</t>
  </si>
  <si>
    <t>9143B</t>
  </si>
  <si>
    <t>9424B</t>
  </si>
  <si>
    <t>VAN DEN EEDE Marc</t>
  </si>
  <si>
    <t>Club</t>
  </si>
  <si>
    <t>SPORTJAAR 2024 - 2025</t>
  </si>
  <si>
    <t>KBC GHOK</t>
  </si>
  <si>
    <t>30 nov/1 dec 2024</t>
  </si>
  <si>
    <t xml:space="preserve">UITSLAG RECHTSTREEKSE GEWESTFINALE: 2° KADER K.B. </t>
  </si>
  <si>
    <t>KOEKUYT Filip</t>
  </si>
  <si>
    <t>HUYGHELIER Herman</t>
  </si>
  <si>
    <t>CLAUS Erwin</t>
  </si>
  <si>
    <t>DUJARDIN Jean-Pierre</t>
  </si>
  <si>
    <t>1 okt &amp; 3 okt 2024</t>
  </si>
  <si>
    <t>30 nov &amp; 1 dec 2024</t>
  </si>
  <si>
    <t>dins 15 &amp; don 17 okt 2024</t>
  </si>
  <si>
    <t>UITSLAG POULA A - 1° GEW. VOORR. 5° KLASSE BAND K. B.</t>
  </si>
  <si>
    <t>KBC GILDE HOGER OP</t>
  </si>
  <si>
    <t>vrij27 &amp; za 28 sept 2024</t>
  </si>
  <si>
    <t>VK05NS4</t>
  </si>
  <si>
    <t xml:space="preserve">UITSLAG POULE B -  GEW. VOORR. 6° KLASSE VRIJSPEL K.B. </t>
  </si>
  <si>
    <t xml:space="preserve">UITSLAG POULE A - GEW. VOORR. 7° KLASSE VRIJSPEL K.B. </t>
  </si>
  <si>
    <t>biljart</t>
  </si>
  <si>
    <t>,</t>
  </si>
  <si>
    <t>VFF</t>
  </si>
  <si>
    <t>UITSLAG POULA C - 1° GEW. VOORR. 3° KLASSE BAND K. B.</t>
  </si>
  <si>
    <t>SAMYN Didier</t>
  </si>
  <si>
    <t>vrij 8 &amp; din 12 nov 2024</t>
  </si>
  <si>
    <t>UITSLAG POULA A - 1° GEW. VOORR. 2° KLASSE DRIEBAND K. B.</t>
  </si>
  <si>
    <t>zat 7 &amp; za 21 dec 2024</t>
  </si>
  <si>
    <t>VERCAIGNE Mario</t>
  </si>
  <si>
    <t>CBC-DLS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</si>
</sst>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SPORTJAAR:&quot;\ 0"/>
    <numFmt numFmtId="165" formatCode="ddd\ dd/mm/yyyy"/>
    <numFmt numFmtId="166" formatCode="0.00&quot;m&quot;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i/>
      <sz val="20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MS Sans Serif"/>
      <family val="2"/>
    </font>
    <font>
      <sz val="11"/>
      <name val="Calibri"/>
      <family val="2"/>
      <scheme val="minor"/>
    </font>
    <font>
      <b/>
      <sz val="28"/>
      <color rgb="FFFF0000"/>
      <name val="Arial"/>
      <family val="2"/>
    </font>
    <font>
      <b/>
      <sz val="7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165" fontId="2" fillId="2" borderId="10" xfId="0" applyNumberFormat="1" applyFont="1" applyFill="1" applyBorder="1" applyAlignment="1" applyProtection="1">
      <alignment horizontal="left" vertical="center" inden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 applyProtection="1">
      <alignment horizontal="center" vertical="center"/>
      <protection locked="0"/>
    </xf>
    <xf numFmtId="1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 applyProtection="1">
      <alignment horizontal="center" vertical="center"/>
      <protection locked="0"/>
    </xf>
    <xf numFmtId="1" fontId="10" fillId="2" borderId="18" xfId="0" applyNumberFormat="1" applyFont="1" applyFill="1" applyBorder="1" applyAlignment="1" applyProtection="1">
      <alignment horizontal="center" vertical="center"/>
      <protection locked="0"/>
    </xf>
    <xf numFmtId="2" fontId="10" fillId="2" borderId="18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1" xfId="0" applyFont="1" applyBorder="1"/>
    <xf numFmtId="0" fontId="16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9" fillId="2" borderId="1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1" fontId="13" fillId="2" borderId="27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2" fontId="13" fillId="2" borderId="28" xfId="0" applyNumberFormat="1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0" fillId="0" borderId="0" xfId="0" applyAlignment="1">
      <alignment horizontal="center"/>
    </xf>
    <xf numFmtId="167" fontId="10" fillId="2" borderId="14" xfId="0" applyNumberFormat="1" applyFont="1" applyFill="1" applyBorder="1" applyAlignment="1">
      <alignment horizontal="center" vertical="center"/>
    </xf>
    <xf numFmtId="167" fontId="10" fillId="2" borderId="18" xfId="0" applyNumberFormat="1" applyFont="1" applyFill="1" applyBorder="1" applyAlignment="1">
      <alignment horizontal="center" vertical="center"/>
    </xf>
    <xf numFmtId="167" fontId="10" fillId="2" borderId="29" xfId="0" applyNumberFormat="1" applyFont="1" applyFill="1" applyBorder="1" applyAlignment="1">
      <alignment horizontal="center" vertical="center"/>
    </xf>
    <xf numFmtId="167" fontId="13" fillId="2" borderId="28" xfId="0" applyNumberFormat="1" applyFont="1" applyFill="1" applyBorder="1" applyAlignment="1">
      <alignment horizontal="center" vertical="center"/>
    </xf>
    <xf numFmtId="167" fontId="2" fillId="2" borderId="10" xfId="0" applyNumberFormat="1" applyFont="1" applyFill="1" applyBorder="1" applyAlignment="1" applyProtection="1">
      <alignment horizontal="center" vertical="center"/>
      <protection locked="0"/>
    </xf>
    <xf numFmtId="167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6" xfId="0" applyNumberFormat="1" applyFont="1" applyFill="1" applyBorder="1" applyAlignment="1" applyProtection="1">
      <alignment horizontal="center" vertical="center"/>
      <protection locked="0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166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19" fillId="2" borderId="16" xfId="0" applyNumberFormat="1" applyFont="1" applyFill="1" applyBorder="1" applyAlignment="1" applyProtection="1">
      <alignment horizontal="center" vertical="center"/>
      <protection locked="0"/>
    </xf>
    <xf numFmtId="1" fontId="19" fillId="2" borderId="19" xfId="0" applyNumberFormat="1" applyFont="1" applyFill="1" applyBorder="1" applyAlignment="1" applyProtection="1">
      <alignment horizontal="center" vertical="center"/>
      <protection locked="0"/>
    </xf>
    <xf numFmtId="1" fontId="19" fillId="2" borderId="20" xfId="0" applyNumberFormat="1" applyFont="1" applyFill="1" applyBorder="1" applyAlignment="1" applyProtection="1">
      <alignment horizontal="center" vertical="center"/>
      <protection locked="0"/>
    </xf>
    <xf numFmtId="1" fontId="20" fillId="2" borderId="16" xfId="0" applyNumberFormat="1" applyFont="1" applyFill="1" applyBorder="1" applyAlignment="1" applyProtection="1">
      <alignment horizontal="center" vertical="center"/>
      <protection locked="0"/>
    </xf>
    <xf numFmtId="1" fontId="20" fillId="2" borderId="19" xfId="0" applyNumberFormat="1" applyFont="1" applyFill="1" applyBorder="1" applyAlignment="1" applyProtection="1">
      <alignment horizontal="center" vertical="center"/>
      <protection locked="0"/>
    </xf>
    <xf numFmtId="1" fontId="20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49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zoomScale="70" zoomScaleNormal="70" workbookViewId="0">
      <pane ySplit="11" topLeftCell="A12" activePane="bottomLeft" state="frozen"/>
      <selection pane="bottomLeft" activeCell="J21" sqref="J21:J25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838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840</v>
      </c>
      <c r="D11" s="80">
        <v>2.2999999999999998</v>
      </c>
      <c r="E11" s="80"/>
      <c r="F11" s="13">
        <v>30</v>
      </c>
      <c r="G11" s="14"/>
      <c r="H11" s="15">
        <v>1.3</v>
      </c>
      <c r="I11" s="15">
        <v>1.75</v>
      </c>
      <c r="J11" s="16">
        <v>2.5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8658</v>
      </c>
      <c r="C13" s="38" t="str">
        <f>IFERROR(VLOOKUP(A13,tabel_wedstrijd,3,FALSE),"")</f>
        <v>MONDELAERS Dries</v>
      </c>
      <c r="D13" s="39" t="str">
        <f>IFERROR(VLOOKUP(A13,tabel_wedstrijd,4,FALSE),"")</f>
        <v>DLS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8658</v>
      </c>
      <c r="O13" t="str">
        <f t="shared" ref="O13:O20" si="0">IFERROR(VLOOKUP(N13,Tabel_Leden,2,FALSE),"")</f>
        <v>MONDELAERS Dries</v>
      </c>
      <c r="P13" t="str">
        <f t="shared" ref="P13:P20" si="1">IFERROR(VLOOKUP(N13,Tabel_Leden,3,FALSE),"")</f>
        <v>DLS</v>
      </c>
      <c r="Q13" s="40"/>
    </row>
    <row r="14" spans="1:17" ht="21" customHeight="1" thickTop="1" x14ac:dyDescent="0.3">
      <c r="A14" s="40">
        <v>5</v>
      </c>
      <c r="B14" s="45">
        <f>IFERROR(VLOOKUP(A14,tabel_wedstrijd,2,FALSE),"")</f>
        <v>7024</v>
      </c>
      <c r="C14" s="43" t="str">
        <f>IFERROR(VLOOKUP(A14,tabel_wedstrijd,3,FALSE),"")</f>
        <v>HUYGHELIER Herman</v>
      </c>
      <c r="D14" s="41" t="str">
        <f>IFERROR(VLOOKUP(A14,tabel_wedstrijd,4,FALSE),"")</f>
        <v>WOH</v>
      </c>
      <c r="E14" s="21">
        <v>2</v>
      </c>
      <c r="F14" s="22">
        <v>30</v>
      </c>
      <c r="G14" s="22">
        <v>29</v>
      </c>
      <c r="H14" s="23">
        <f>IF(G14=0," ",TRUNC(F14/G14,2))</f>
        <v>1.03</v>
      </c>
      <c r="I14" s="22">
        <v>10</v>
      </c>
      <c r="J14" s="59">
        <v>2</v>
      </c>
      <c r="M14">
        <v>2</v>
      </c>
      <c r="N14" s="40">
        <v>4691</v>
      </c>
      <c r="O14" t="str">
        <f t="shared" si="0"/>
        <v>D'HONDT Hervé</v>
      </c>
      <c r="P14" t="str">
        <f t="shared" si="1"/>
        <v>WOH</v>
      </c>
      <c r="Q14" s="40">
        <v>4</v>
      </c>
    </row>
    <row r="15" spans="1:17" ht="20.25" customHeight="1" x14ac:dyDescent="0.3">
      <c r="A15" s="40">
        <v>3</v>
      </c>
      <c r="B15" s="46">
        <f>IFERROR(VLOOKUP(A15,tabel_wedstrijd,2,FALSE),"")</f>
        <v>8031</v>
      </c>
      <c r="C15" s="44" t="str">
        <f>IFERROR(VLOOKUP(A15,tabel_wedstrijd,3,FALSE),"")</f>
        <v>DUJARDIN Jean-Pierre</v>
      </c>
      <c r="D15" s="42" t="str">
        <f>IFERROR(VLOOKUP(A15,tabel_wedstrijd,4,FALSE),"")</f>
        <v>K.GHOK</v>
      </c>
      <c r="E15" s="24">
        <v>2</v>
      </c>
      <c r="F15" s="25">
        <v>30</v>
      </c>
      <c r="G15" s="25">
        <v>24</v>
      </c>
      <c r="H15" s="26">
        <f t="shared" ref="H15:H17" si="2">IF(G15=0," ",TRUNC(F15/G15,2))</f>
        <v>1.25</v>
      </c>
      <c r="I15" s="25">
        <v>3</v>
      </c>
      <c r="J15" s="60"/>
      <c r="M15">
        <v>3</v>
      </c>
      <c r="N15" s="40">
        <v>8031</v>
      </c>
      <c r="O15" t="str">
        <f t="shared" si="0"/>
        <v>DUJARDIN Jean-Pierre</v>
      </c>
      <c r="P15" t="str">
        <f t="shared" si="1"/>
        <v>K.GHOK</v>
      </c>
      <c r="Q15" s="40">
        <v>3</v>
      </c>
    </row>
    <row r="16" spans="1:17" ht="20.25" customHeight="1" x14ac:dyDescent="0.3">
      <c r="A16" s="40">
        <v>4</v>
      </c>
      <c r="B16" s="46">
        <f>IFERROR(VLOOKUP(A16,tabel_wedstrijd,2,FALSE),"")</f>
        <v>8513</v>
      </c>
      <c r="C16" s="44" t="str">
        <f>IFERROR(VLOOKUP(A16,tabel_wedstrijd,3,FALSE),"")</f>
        <v>DECOCK Johan</v>
      </c>
      <c r="D16" s="42" t="str">
        <f>IFERROR(VLOOKUP(A16,tabel_wedstrijd,4,FALSE),"")</f>
        <v>K.GHOK</v>
      </c>
      <c r="E16" s="24">
        <v>2</v>
      </c>
      <c r="F16" s="25">
        <v>30</v>
      </c>
      <c r="G16" s="25">
        <v>22</v>
      </c>
      <c r="H16" s="26">
        <f t="shared" si="2"/>
        <v>1.36</v>
      </c>
      <c r="I16" s="25">
        <v>5</v>
      </c>
      <c r="J16" s="60"/>
      <c r="M16">
        <v>4</v>
      </c>
      <c r="N16" s="40">
        <v>8513</v>
      </c>
      <c r="O16" t="str">
        <f t="shared" si="0"/>
        <v>DECOCK Johan</v>
      </c>
      <c r="P16" t="str">
        <f t="shared" si="1"/>
        <v>K.GHOK</v>
      </c>
      <c r="Q16" s="40">
        <v>3</v>
      </c>
    </row>
    <row r="17" spans="1:19" ht="20.399999999999999" x14ac:dyDescent="0.3">
      <c r="A17" s="40">
        <v>2</v>
      </c>
      <c r="B17" s="46">
        <f>IFERROR(VLOOKUP(A17,tabel_wedstrijd,2,FALSE),"")</f>
        <v>4691</v>
      </c>
      <c r="C17" s="44" t="str">
        <f>IFERROR(VLOOKUP(A17,tabel_wedstrijd,3,FALSE),"")</f>
        <v>D'HONDT Hervé</v>
      </c>
      <c r="D17" s="42" t="str">
        <f>IFERROR(VLOOKUP(A17,tabel_wedstrijd,4,FALSE),"")</f>
        <v>WOH</v>
      </c>
      <c r="E17" s="24">
        <v>2</v>
      </c>
      <c r="F17" s="25">
        <v>30</v>
      </c>
      <c r="G17" s="25">
        <v>19</v>
      </c>
      <c r="H17" s="26">
        <f t="shared" si="2"/>
        <v>1.57</v>
      </c>
      <c r="I17" s="25">
        <v>6</v>
      </c>
      <c r="J17" s="60"/>
      <c r="M17">
        <v>5</v>
      </c>
      <c r="N17" s="40">
        <v>7024</v>
      </c>
      <c r="O17" t="str">
        <f t="shared" si="0"/>
        <v>HUYGHELIER Herman</v>
      </c>
      <c r="P17" t="str">
        <f t="shared" si="1"/>
        <v>WOH</v>
      </c>
      <c r="Q17" s="40">
        <v>4</v>
      </c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OG</v>
      </c>
      <c r="E18" s="48">
        <f>SUM(E14:E17)</f>
        <v>8</v>
      </c>
      <c r="F18" s="49">
        <f>SUM(F14:F17)</f>
        <v>120</v>
      </c>
      <c r="G18" s="49">
        <f>SUM(G14:G17)</f>
        <v>94</v>
      </c>
      <c r="H18" s="50">
        <f>IF(G18=0,0,F18/G18)</f>
        <v>1.2765957446808511</v>
      </c>
      <c r="I18" s="49">
        <f>MAX(I14:I17)</f>
        <v>10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4691</v>
      </c>
      <c r="C20" s="38" t="str">
        <f>IFERROR(VLOOKUP(A20,tabel_wedstrijd,3,FALSE),"")</f>
        <v>D'HONDT Hervé</v>
      </c>
      <c r="D20" s="39" t="str">
        <f>IFERROR(VLOOKUP(A20,tabel_wedstrijd,4,FALSE),"")</f>
        <v>WOH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5</v>
      </c>
      <c r="B21" s="45">
        <f>IFERROR(VLOOKUP(A21,tabel_wedstrijd,2,FALSE),"")</f>
        <v>7024</v>
      </c>
      <c r="C21" s="43" t="str">
        <f>IFERROR(VLOOKUP(A21,tabel_wedstrijd,3,FALSE),"")</f>
        <v>HUYGHELIER Herman</v>
      </c>
      <c r="D21" s="41" t="str">
        <f>IFERROR(VLOOKUP(A21,tabel_wedstrijd,4,FALSE),"")</f>
        <v>WOH</v>
      </c>
      <c r="E21" s="21">
        <v>2</v>
      </c>
      <c r="F21" s="22">
        <v>30</v>
      </c>
      <c r="G21" s="22">
        <v>22</v>
      </c>
      <c r="H21" s="23">
        <f>IF(G21=0," ",TRUNC(F21/G21,2))</f>
        <v>1.36</v>
      </c>
      <c r="I21" s="22">
        <v>4</v>
      </c>
      <c r="J21" s="59">
        <v>1</v>
      </c>
      <c r="Q21" s="40">
        <v>3</v>
      </c>
    </row>
    <row r="22" spans="1:19" ht="20.399999999999999" x14ac:dyDescent="0.3">
      <c r="A22" s="51">
        <v>4</v>
      </c>
      <c r="B22" s="46">
        <f>IFERROR(VLOOKUP(A22,tabel_wedstrijd,2,FALSE),"")</f>
        <v>8513</v>
      </c>
      <c r="C22" s="44" t="str">
        <f>IFERROR(VLOOKUP(A22,tabel_wedstrijd,3,FALSE),"")</f>
        <v>DECOCK Johan</v>
      </c>
      <c r="D22" s="42" t="str">
        <f>IFERROR(VLOOKUP(A22,tabel_wedstrijd,4,FALSE),"")</f>
        <v>K.GHOK</v>
      </c>
      <c r="E22" s="24">
        <v>2</v>
      </c>
      <c r="F22" s="25">
        <v>30</v>
      </c>
      <c r="G22" s="25">
        <v>17</v>
      </c>
      <c r="H22" s="26">
        <f t="shared" ref="H22:H24" si="3">IF(G22=0," ",TRUNC(F22/G22,2))</f>
        <v>1.76</v>
      </c>
      <c r="I22" s="25">
        <v>6</v>
      </c>
      <c r="J22" s="60"/>
      <c r="Q22" s="40">
        <v>4</v>
      </c>
    </row>
    <row r="23" spans="1:19" ht="20.399999999999999" x14ac:dyDescent="0.3">
      <c r="A23" s="51">
        <v>3</v>
      </c>
      <c r="B23" s="46">
        <f>IFERROR(VLOOKUP(A23,tabel_wedstrijd,2,FALSE),"")</f>
        <v>8031</v>
      </c>
      <c r="C23" s="44" t="str">
        <f>IFERROR(VLOOKUP(A23,tabel_wedstrijd,3,FALSE),"")</f>
        <v>DUJARDIN Jean-Pierre</v>
      </c>
      <c r="D23" s="42" t="str">
        <f>IFERROR(VLOOKUP(A23,tabel_wedstrijd,4,FALSE),"")</f>
        <v>K.GHOK</v>
      </c>
      <c r="E23" s="24">
        <v>2</v>
      </c>
      <c r="F23" s="25">
        <v>30</v>
      </c>
      <c r="G23" s="25">
        <v>22</v>
      </c>
      <c r="H23" s="26">
        <f t="shared" si="3"/>
        <v>1.36</v>
      </c>
      <c r="I23" s="25">
        <v>5</v>
      </c>
      <c r="J23" s="60"/>
      <c r="Q23" s="40">
        <v>3</v>
      </c>
    </row>
    <row r="24" spans="1:19" ht="20.399999999999999" x14ac:dyDescent="0.3">
      <c r="A24" s="51">
        <v>1</v>
      </c>
      <c r="B24" s="46">
        <f>IFERROR(VLOOKUP(A24,tabel_wedstrijd,2,FALSE),"")</f>
        <v>8658</v>
      </c>
      <c r="C24" s="44" t="str">
        <f>IFERROR(VLOOKUP(A24,tabel_wedstrijd,3,FALSE),"")</f>
        <v>MONDELAERS Dries</v>
      </c>
      <c r="D24" s="42" t="str">
        <f>IFERROR(VLOOKUP(A24,tabel_wedstrijd,4,FALSE),"")</f>
        <v>DLS</v>
      </c>
      <c r="E24" s="24">
        <v>0</v>
      </c>
      <c r="F24" s="25">
        <v>14</v>
      </c>
      <c r="G24" s="25">
        <v>19</v>
      </c>
      <c r="H24" s="26">
        <f t="shared" si="3"/>
        <v>0.73</v>
      </c>
      <c r="I24" s="25">
        <v>3</v>
      </c>
      <c r="J24" s="60"/>
      <c r="Q24" s="40">
        <v>4</v>
      </c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>MG</v>
      </c>
      <c r="E25" s="48">
        <f>SUM(E21:E24)</f>
        <v>6</v>
      </c>
      <c r="F25" s="49">
        <f>SUM(F21:F24)</f>
        <v>104</v>
      </c>
      <c r="G25" s="49">
        <f>SUM(G21:G24)</f>
        <v>80</v>
      </c>
      <c r="H25" s="50">
        <f>IF(G25=0,0,F25/G25)</f>
        <v>1.3</v>
      </c>
      <c r="I25" s="49">
        <f>MAX(I21:I24)</f>
        <v>6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8031</v>
      </c>
      <c r="C27" s="38" t="str">
        <f>IFERROR(VLOOKUP(A27,tabel_wedstrijd,3,FALSE),"")</f>
        <v>DUJARDIN Jean-Pierre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4</v>
      </c>
      <c r="B28" s="45">
        <f>IFERROR(VLOOKUP(A28,tabel_wedstrijd,2,FALSE),"")</f>
        <v>8513</v>
      </c>
      <c r="C28" s="43" t="str">
        <f>IFERROR(VLOOKUP(A28,tabel_wedstrijd,3,FALSE),"")</f>
        <v>DECOCK Johan</v>
      </c>
      <c r="D28" s="41" t="str">
        <f>IFERROR(VLOOKUP(A28,tabel_wedstrijd,4,FALSE),"")</f>
        <v>K.GHOK</v>
      </c>
      <c r="E28" s="21">
        <v>2</v>
      </c>
      <c r="F28" s="22">
        <v>30</v>
      </c>
      <c r="G28" s="22">
        <v>30</v>
      </c>
      <c r="H28" s="23">
        <f>IF(G28=0," ",TRUNC(F28/G28,2))</f>
        <v>1</v>
      </c>
      <c r="I28" s="22">
        <v>5</v>
      </c>
      <c r="J28" s="59">
        <v>3</v>
      </c>
      <c r="Q28" s="40">
        <v>4</v>
      </c>
    </row>
    <row r="29" spans="1:19" ht="20.399999999999999" x14ac:dyDescent="0.3">
      <c r="A29" s="51">
        <v>1</v>
      </c>
      <c r="B29" s="46">
        <f>IFERROR(VLOOKUP(A29,tabel_wedstrijd,2,FALSE),"")</f>
        <v>8658</v>
      </c>
      <c r="C29" s="44" t="str">
        <f>IFERROR(VLOOKUP(A29,tabel_wedstrijd,3,FALSE),"")</f>
        <v>MONDELAERS Dries</v>
      </c>
      <c r="D29" s="42" t="str">
        <f>IFERROR(VLOOKUP(A29,tabel_wedstrijd,4,FALSE),"")</f>
        <v>DLS</v>
      </c>
      <c r="E29" s="24">
        <v>0</v>
      </c>
      <c r="F29" s="25">
        <v>23</v>
      </c>
      <c r="G29" s="25">
        <v>24</v>
      </c>
      <c r="H29" s="26">
        <f t="shared" ref="H29:H31" si="4">IF(G29=0," ",TRUNC(F29/G29,2))</f>
        <v>0.95</v>
      </c>
      <c r="I29" s="25">
        <v>6</v>
      </c>
      <c r="J29" s="60"/>
      <c r="Q29" s="40">
        <v>3</v>
      </c>
    </row>
    <row r="30" spans="1:19" ht="20.399999999999999" x14ac:dyDescent="0.3">
      <c r="A30" s="51">
        <v>5</v>
      </c>
      <c r="B30" s="46">
        <f>IFERROR(VLOOKUP(A30,tabel_wedstrijd,2,FALSE),"")</f>
        <v>7024</v>
      </c>
      <c r="C30" s="44" t="str">
        <f>IFERROR(VLOOKUP(A30,tabel_wedstrijd,3,FALSE),"")</f>
        <v>HUYGHELIER Herman</v>
      </c>
      <c r="D30" s="42" t="str">
        <f>IFERROR(VLOOKUP(A30,tabel_wedstrijd,4,FALSE),"")</f>
        <v>WOH</v>
      </c>
      <c r="E30" s="24">
        <v>2</v>
      </c>
      <c r="F30" s="25">
        <v>30</v>
      </c>
      <c r="G30" s="25">
        <v>39</v>
      </c>
      <c r="H30" s="26">
        <f t="shared" si="4"/>
        <v>0.76</v>
      </c>
      <c r="I30" s="25">
        <v>3</v>
      </c>
      <c r="J30" s="60"/>
      <c r="Q30" s="40">
        <v>4</v>
      </c>
    </row>
    <row r="31" spans="1:19" ht="20.399999999999999" x14ac:dyDescent="0.3">
      <c r="A31" s="51">
        <v>2</v>
      </c>
      <c r="B31" s="46">
        <f>IFERROR(VLOOKUP(A31,tabel_wedstrijd,2,FALSE),"")</f>
        <v>4691</v>
      </c>
      <c r="C31" s="44" t="str">
        <f>IFERROR(VLOOKUP(A31,tabel_wedstrijd,3,FALSE),"")</f>
        <v>D'HONDT Hervé</v>
      </c>
      <c r="D31" s="42" t="str">
        <f>IFERROR(VLOOKUP(A31,tabel_wedstrijd,4,FALSE),"")</f>
        <v>WOH</v>
      </c>
      <c r="E31" s="24">
        <v>0</v>
      </c>
      <c r="F31" s="25">
        <v>23</v>
      </c>
      <c r="G31" s="25">
        <v>22</v>
      </c>
      <c r="H31" s="26">
        <f t="shared" si="4"/>
        <v>1.04</v>
      </c>
      <c r="I31" s="25">
        <v>4</v>
      </c>
      <c r="J31" s="60"/>
      <c r="Q31" s="40">
        <v>3</v>
      </c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>OG</v>
      </c>
      <c r="E32" s="48">
        <f>SUM(E28:E31)</f>
        <v>4</v>
      </c>
      <c r="F32" s="49">
        <f>SUM(F28:F31)</f>
        <v>106</v>
      </c>
      <c r="G32" s="49">
        <f>SUM(G28:G31)</f>
        <v>115</v>
      </c>
      <c r="H32" s="50">
        <f>IF(G32=0,0,F32/G32)</f>
        <v>0.92173913043478262</v>
      </c>
      <c r="I32" s="49">
        <f>MAX(I28:I31)</f>
        <v>6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8513</v>
      </c>
      <c r="C34" s="38" t="str">
        <f>IFERROR(VLOOKUP(A34,tabel_wedstrijd,3,FALSE),"")</f>
        <v>DECOCK Johan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3</v>
      </c>
      <c r="B35" s="45">
        <f>IFERROR(VLOOKUP(A35,tabel_wedstrijd,2,FALSE),"")</f>
        <v>8031</v>
      </c>
      <c r="C35" s="43" t="str">
        <f>IFERROR(VLOOKUP(A35,tabel_wedstrijd,3,FALSE),"")</f>
        <v>DUJARDIN Jean-Pierre</v>
      </c>
      <c r="D35" s="41" t="str">
        <f>IFERROR(VLOOKUP(A35,tabel_wedstrijd,4,FALSE),"")</f>
        <v>K.GHOK</v>
      </c>
      <c r="E35" s="21">
        <v>0</v>
      </c>
      <c r="F35" s="22">
        <v>25</v>
      </c>
      <c r="G35" s="22">
        <v>30</v>
      </c>
      <c r="H35" s="23">
        <f>IF(G35=0," ",TRUNC(F35/G35,2))</f>
        <v>0.83</v>
      </c>
      <c r="I35" s="22">
        <v>4</v>
      </c>
      <c r="J35" s="59">
        <v>4</v>
      </c>
      <c r="Q35" s="40">
        <v>4</v>
      </c>
    </row>
    <row r="36" spans="1:17" ht="20.399999999999999" x14ac:dyDescent="0.3">
      <c r="A36" s="51">
        <v>2</v>
      </c>
      <c r="B36" s="46">
        <f>IFERROR(VLOOKUP(A36,tabel_wedstrijd,2,FALSE),"")</f>
        <v>4691</v>
      </c>
      <c r="C36" s="44" t="str">
        <f>IFERROR(VLOOKUP(A36,tabel_wedstrijd,3,FALSE),"")</f>
        <v>D'HONDT Hervé</v>
      </c>
      <c r="D36" s="42" t="str">
        <f>IFERROR(VLOOKUP(A36,tabel_wedstrijd,4,FALSE),"")</f>
        <v>WOH</v>
      </c>
      <c r="E36" s="24">
        <v>0</v>
      </c>
      <c r="F36" s="25">
        <v>11</v>
      </c>
      <c r="G36" s="25">
        <v>17</v>
      </c>
      <c r="H36" s="26">
        <f t="shared" ref="H36:H38" si="5">IF(G36=0," ",TRUNC(F36/G36,2))</f>
        <v>0.64</v>
      </c>
      <c r="I36" s="25">
        <v>4</v>
      </c>
      <c r="J36" s="60"/>
      <c r="Q36" s="40">
        <v>4</v>
      </c>
    </row>
    <row r="37" spans="1:17" ht="20.399999999999999" x14ac:dyDescent="0.3">
      <c r="A37" s="51">
        <v>1</v>
      </c>
      <c r="B37" s="46">
        <f>IFERROR(VLOOKUP(A37,tabel_wedstrijd,2,FALSE),"")</f>
        <v>8658</v>
      </c>
      <c r="C37" s="44" t="str">
        <f>IFERROR(VLOOKUP(A37,tabel_wedstrijd,3,FALSE),"")</f>
        <v>MONDELAERS Dries</v>
      </c>
      <c r="D37" s="42" t="str">
        <f>IFERROR(VLOOKUP(A37,tabel_wedstrijd,4,FALSE),"")</f>
        <v>DLS</v>
      </c>
      <c r="E37" s="24">
        <v>0</v>
      </c>
      <c r="F37" s="25">
        <v>17</v>
      </c>
      <c r="G37" s="25">
        <v>22</v>
      </c>
      <c r="H37" s="26">
        <f t="shared" si="5"/>
        <v>0.77</v>
      </c>
      <c r="I37" s="25">
        <v>5</v>
      </c>
      <c r="J37" s="60"/>
      <c r="Q37" s="40">
        <v>3</v>
      </c>
    </row>
    <row r="38" spans="1:17" ht="20.399999999999999" x14ac:dyDescent="0.3">
      <c r="A38" s="51">
        <v>5</v>
      </c>
      <c r="B38" s="46">
        <f>IFERROR(VLOOKUP(A38,tabel_wedstrijd,2,FALSE),"")</f>
        <v>7024</v>
      </c>
      <c r="C38" s="44" t="str">
        <f>IFERROR(VLOOKUP(A38,tabel_wedstrijd,3,FALSE),"")</f>
        <v>HUYGHELIER Herman</v>
      </c>
      <c r="D38" s="42" t="str">
        <f>IFERROR(VLOOKUP(A38,tabel_wedstrijd,4,FALSE),"")</f>
        <v>WOH</v>
      </c>
      <c r="E38" s="24">
        <v>2</v>
      </c>
      <c r="F38" s="25">
        <v>30</v>
      </c>
      <c r="G38" s="25">
        <v>24</v>
      </c>
      <c r="H38" s="26">
        <f t="shared" si="5"/>
        <v>1.25</v>
      </c>
      <c r="I38" s="25">
        <v>5</v>
      </c>
      <c r="J38" s="60"/>
      <c r="Q38" s="40">
        <v>4</v>
      </c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>OG</v>
      </c>
      <c r="E39" s="48">
        <f>SUM(E35:E38)</f>
        <v>2</v>
      </c>
      <c r="F39" s="49">
        <f>SUM(F35:F38)</f>
        <v>83</v>
      </c>
      <c r="G39" s="49">
        <f>SUM(G35:G38)</f>
        <v>93</v>
      </c>
      <c r="H39" s="50">
        <f>IF(G39=0,0,F39/G39)</f>
        <v>0.89247311827956988</v>
      </c>
      <c r="I39" s="49">
        <f>MAX(I35:I38)</f>
        <v>5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7024</v>
      </c>
      <c r="C41" s="38" t="str">
        <f>IFERROR(VLOOKUP(A41,tabel_wedstrijd,3,FALSE),"")</f>
        <v>HUYGHELIER Herman</v>
      </c>
      <c r="D41" s="39" t="str">
        <f>IFERROR(VLOOKUP(A41,tabel_wedstrijd,4,FALSE),"")</f>
        <v>WOH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>
        <v>2</v>
      </c>
      <c r="B42" s="45">
        <f>IFERROR(VLOOKUP(A42,tabel_wedstrijd,2,FALSE),"")</f>
        <v>4691</v>
      </c>
      <c r="C42" s="43" t="str">
        <f>IFERROR(VLOOKUP(A42,tabel_wedstrijd,3,FALSE),"")</f>
        <v>D'HONDT Hervé</v>
      </c>
      <c r="D42" s="41" t="str">
        <f>IFERROR(VLOOKUP(A42,tabel_wedstrijd,4,FALSE),"")</f>
        <v>WOH</v>
      </c>
      <c r="E42" s="21">
        <v>0</v>
      </c>
      <c r="F42" s="22">
        <v>12</v>
      </c>
      <c r="G42" s="22">
        <v>22</v>
      </c>
      <c r="H42" s="23">
        <f>IF(G42=0," ",TRUNC(F42/G42,2))</f>
        <v>0.54</v>
      </c>
      <c r="I42" s="22">
        <v>4</v>
      </c>
      <c r="J42" s="59">
        <v>5</v>
      </c>
      <c r="Q42" s="40">
        <v>3</v>
      </c>
    </row>
    <row r="43" spans="1:17" ht="20.399999999999999" x14ac:dyDescent="0.3">
      <c r="A43" s="40">
        <v>1</v>
      </c>
      <c r="B43" s="46">
        <f>IFERROR(VLOOKUP(A43,tabel_wedstrijd,2,FALSE),"")</f>
        <v>8658</v>
      </c>
      <c r="C43" s="44" t="str">
        <f>IFERROR(VLOOKUP(A43,tabel_wedstrijd,3,FALSE),"")</f>
        <v>MONDELAERS Dries</v>
      </c>
      <c r="D43" s="42" t="str">
        <f>IFERROR(VLOOKUP(A43,tabel_wedstrijd,4,FALSE),"")</f>
        <v>DLS</v>
      </c>
      <c r="E43" s="24">
        <v>0</v>
      </c>
      <c r="F43" s="25">
        <v>13</v>
      </c>
      <c r="G43" s="25">
        <v>29</v>
      </c>
      <c r="H43" s="26">
        <f t="shared" ref="H43:H45" si="6">IF(G43=0," ",TRUNC(F43/G43,2))</f>
        <v>0.44</v>
      </c>
      <c r="I43" s="25">
        <v>2</v>
      </c>
      <c r="J43" s="60"/>
      <c r="Q43" s="40">
        <v>4</v>
      </c>
    </row>
    <row r="44" spans="1:17" ht="20.399999999999999" x14ac:dyDescent="0.3">
      <c r="A44" s="40">
        <v>3</v>
      </c>
      <c r="B44" s="46">
        <f>IFERROR(VLOOKUP(A44,tabel_wedstrijd,2,FALSE),"")</f>
        <v>8031</v>
      </c>
      <c r="C44" s="44" t="str">
        <f>IFERROR(VLOOKUP(A44,tabel_wedstrijd,3,FALSE),"")</f>
        <v>DUJARDIN Jean-Pierre</v>
      </c>
      <c r="D44" s="42" t="str">
        <f>IFERROR(VLOOKUP(A44,tabel_wedstrijd,4,FALSE),"")</f>
        <v>K.GHOK</v>
      </c>
      <c r="E44" s="24">
        <v>0</v>
      </c>
      <c r="F44" s="25">
        <v>19</v>
      </c>
      <c r="G44" s="25">
        <v>39</v>
      </c>
      <c r="H44" s="26">
        <f t="shared" si="6"/>
        <v>0.48</v>
      </c>
      <c r="I44" s="25">
        <v>4</v>
      </c>
      <c r="J44" s="60"/>
      <c r="Q44" s="40">
        <v>4</v>
      </c>
    </row>
    <row r="45" spans="1:17" ht="20.399999999999999" x14ac:dyDescent="0.3">
      <c r="A45" s="40">
        <v>4</v>
      </c>
      <c r="B45" s="46">
        <f>IFERROR(VLOOKUP(A45,tabel_wedstrijd,2,FALSE),"")</f>
        <v>8513</v>
      </c>
      <c r="C45" s="44" t="str">
        <f>IFERROR(VLOOKUP(A45,tabel_wedstrijd,3,FALSE),"")</f>
        <v>DECOCK Johan</v>
      </c>
      <c r="D45" s="42" t="str">
        <f>IFERROR(VLOOKUP(A45,tabel_wedstrijd,4,FALSE),"")</f>
        <v>K.GHOK</v>
      </c>
      <c r="E45" s="24">
        <v>0</v>
      </c>
      <c r="F45" s="25">
        <v>15</v>
      </c>
      <c r="G45" s="25">
        <v>24</v>
      </c>
      <c r="H45" s="26">
        <f t="shared" si="6"/>
        <v>0.62</v>
      </c>
      <c r="I45" s="25">
        <v>2</v>
      </c>
      <c r="J45" s="60"/>
      <c r="Q45" s="40">
        <v>4</v>
      </c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>OG</v>
      </c>
      <c r="E46" s="48">
        <f>SUM(E42:E45)</f>
        <v>0</v>
      </c>
      <c r="F46" s="49">
        <f>SUM(F42:F45)</f>
        <v>59</v>
      </c>
      <c r="G46" s="49">
        <f>SUM(G42:G45)</f>
        <v>114</v>
      </c>
      <c r="H46" s="50">
        <f>IF(G46=0,0,F46/G46)</f>
        <v>0.51754385964912286</v>
      </c>
      <c r="I46" s="49">
        <f>MAX(I42:I45)</f>
        <v>4</v>
      </c>
      <c r="J46" s="61"/>
      <c r="Q46" s="40"/>
    </row>
    <row r="47" spans="1:17" ht="9.75" customHeight="1" thickTop="1" x14ac:dyDescent="0.3"/>
    <row r="48" spans="1:17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0aepxOIG6iXB4kOKMJQIm/IuX3jGNoY5jfdsDLvTTb4yHMKA9Hu8/QHqYBMwqYnayRvyQDbTxEp3csAj6DQ0AQ==" saltValue="4RiG7vJ+8pdgPdtoD34THA==" spinCount="100000" sheet="1" formatCells="0" formatColumns="0" formatRows="0" insertColumns="0" insertRows="0" insertHyperlinks="0" deleteColumns="0" deleteRows="0" selectLockedCells="1" sort="0" autoFilter="0" pivotTables="0"/>
  <mergeCells count="21">
    <mergeCell ref="J56:J60"/>
    <mergeCell ref="B60:C60"/>
    <mergeCell ref="J35:J39"/>
    <mergeCell ref="B39:C39"/>
    <mergeCell ref="J42:J46"/>
    <mergeCell ref="B46:C46"/>
    <mergeCell ref="J49:J53"/>
    <mergeCell ref="B53:C53"/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</mergeCells>
  <conditionalFormatting sqref="D18">
    <cfRule type="containsText" dxfId="48" priority="7" operator="containsText" text="PR">
      <formula>NOT(ISERROR(SEARCH("PR",D18)))</formula>
    </cfRule>
  </conditionalFormatting>
  <conditionalFormatting sqref="D25">
    <cfRule type="containsText" dxfId="47" priority="6" operator="containsText" text="PR">
      <formula>NOT(ISERROR(SEARCH("PR",D25)))</formula>
    </cfRule>
  </conditionalFormatting>
  <conditionalFormatting sqref="D32">
    <cfRule type="containsText" dxfId="46" priority="5" operator="containsText" text="PR">
      <formula>NOT(ISERROR(SEARCH("PR",D32)))</formula>
    </cfRule>
  </conditionalFormatting>
  <conditionalFormatting sqref="D39">
    <cfRule type="containsText" dxfId="45" priority="4" operator="containsText" text="PR">
      <formula>NOT(ISERROR(SEARCH("PR",D39)))</formula>
    </cfRule>
  </conditionalFormatting>
  <conditionalFormatting sqref="D46">
    <cfRule type="containsText" dxfId="44" priority="3" operator="containsText" text="PR">
      <formula>NOT(ISERROR(SEARCH("PR",D46)))</formula>
    </cfRule>
  </conditionalFormatting>
  <conditionalFormatting sqref="D53">
    <cfRule type="containsText" dxfId="43" priority="2" operator="containsText" text="PR">
      <formula>NOT(ISERROR(SEARCH("PR",D53)))</formula>
    </cfRule>
  </conditionalFormatting>
  <conditionalFormatting sqref="D60">
    <cfRule type="containsText" dxfId="42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="74" zoomScaleNormal="74" workbookViewId="0">
      <pane ySplit="11" topLeftCell="A12" activePane="bottomLeft" state="frozen"/>
      <selection pane="bottomLeft" activeCell="J21" sqref="J21:J25"/>
    </sheetView>
  </sheetViews>
  <sheetFormatPr defaultRowHeight="14.4" x14ac:dyDescent="0.3"/>
  <cols>
    <col min="1" max="1" width="2.33203125" style="40" customWidth="1"/>
    <col min="2" max="2" width="14.6640625" customWidth="1"/>
    <col min="3" max="3" width="31.109375" customWidth="1"/>
    <col min="4" max="4" width="13.6640625" customWidth="1"/>
    <col min="5" max="5" width="8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842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835</v>
      </c>
      <c r="D11" s="80">
        <v>2.2999999999999998</v>
      </c>
      <c r="E11" s="80"/>
      <c r="F11" s="13">
        <v>55</v>
      </c>
      <c r="G11" s="14"/>
      <c r="H11" s="15">
        <v>1.2</v>
      </c>
      <c r="I11" s="15">
        <v>2.8</v>
      </c>
      <c r="J11" s="16">
        <v>3.6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8513</v>
      </c>
      <c r="C13" s="38" t="str">
        <f>IFERROR(VLOOKUP(A13,tabel_wedstrijd,3,FALSE),"")</f>
        <v>DECOCK Johan</v>
      </c>
      <c r="D13" s="39" t="str">
        <f>IFERROR(VLOOKUP(A13,tabel_wedstrijd,4,FALSE),"")</f>
        <v>K.GHOK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8513</v>
      </c>
      <c r="O13" t="str">
        <f t="shared" ref="O13:O20" si="0">IFERROR(VLOOKUP(N13,Tabel_Leden,2,FALSE),"")</f>
        <v>DECOCK Johan</v>
      </c>
      <c r="P13" t="str">
        <f t="shared" ref="P13:P20" si="1">IFERROR(VLOOKUP(N13,Tabel_Leden,3,FALSE),"")</f>
        <v>K.GHOK</v>
      </c>
    </row>
    <row r="14" spans="1:16" ht="21" customHeight="1" thickTop="1" x14ac:dyDescent="0.3">
      <c r="A14" s="40">
        <v>2</v>
      </c>
      <c r="B14" s="45">
        <f>IFERROR(VLOOKUP(A14,tabel_wedstrijd,2,FALSE),"")</f>
        <v>6536</v>
      </c>
      <c r="C14" s="43" t="str">
        <f>IFERROR(VLOOKUP(A14,tabel_wedstrijd,3,FALSE),"")</f>
        <v>KOEKUYT Filip</v>
      </c>
      <c r="D14" s="41" t="str">
        <f>IFERROR(VLOOKUP(A14,tabel_wedstrijd,4,FALSE),"")</f>
        <v>K.GHOK</v>
      </c>
      <c r="E14" s="21">
        <v>0</v>
      </c>
      <c r="F14" s="22">
        <v>15</v>
      </c>
      <c r="G14" s="22">
        <v>15</v>
      </c>
      <c r="H14" s="23">
        <f>IF(G14=0," ",TRUNC(F14/G14,2))</f>
        <v>1</v>
      </c>
      <c r="I14" s="22">
        <v>5</v>
      </c>
      <c r="J14" s="59">
        <v>3</v>
      </c>
      <c r="M14">
        <v>2</v>
      </c>
      <c r="N14" s="40">
        <v>6536</v>
      </c>
      <c r="O14" t="str">
        <f t="shared" si="0"/>
        <v>KOEKUYT Filip</v>
      </c>
      <c r="P14" t="str">
        <f t="shared" si="1"/>
        <v>K.GHOK</v>
      </c>
    </row>
    <row r="15" spans="1:16" ht="20.25" customHeight="1" x14ac:dyDescent="0.3">
      <c r="A15" s="40">
        <v>3</v>
      </c>
      <c r="B15" s="46" t="str">
        <f>IFERROR(VLOOKUP(A15,tabel_wedstrijd,2,FALSE),"")</f>
        <v>VK05NS4</v>
      </c>
      <c r="C15" s="44" t="str">
        <f>IFERROR(VLOOKUP(A15,tabel_wedstrijd,3,FALSE),"")</f>
        <v>CLAUS Erwin</v>
      </c>
      <c r="D15" s="42" t="str">
        <f>IFERROR(VLOOKUP(A15,tabel_wedstrijd,4,FALSE),"")</f>
        <v>KK</v>
      </c>
      <c r="E15" s="24">
        <v>2</v>
      </c>
      <c r="F15" s="25">
        <v>55</v>
      </c>
      <c r="G15" s="25">
        <v>27</v>
      </c>
      <c r="H15" s="26">
        <f t="shared" ref="H15:H17" si="2">IF(G15=0," ",TRUNC(F15/G15,2))</f>
        <v>2.0299999999999998</v>
      </c>
      <c r="I15" s="25">
        <v>8</v>
      </c>
      <c r="J15" s="60"/>
      <c r="M15">
        <v>3</v>
      </c>
      <c r="N15" s="40" t="s">
        <v>841</v>
      </c>
      <c r="O15" t="str">
        <f t="shared" si="0"/>
        <v>CLAUS Erwin</v>
      </c>
      <c r="P15" t="str">
        <f t="shared" si="1"/>
        <v>KK</v>
      </c>
    </row>
    <row r="16" spans="1:16" ht="20.25" customHeight="1" x14ac:dyDescent="0.3">
      <c r="A16" s="40">
        <v>2</v>
      </c>
      <c r="B16" s="46">
        <f>IFERROR(VLOOKUP(A16,tabel_wedstrijd,2,FALSE),"")</f>
        <v>6536</v>
      </c>
      <c r="C16" s="44" t="str">
        <f>IFERROR(VLOOKUP(A16,tabel_wedstrijd,3,FALSE),"")</f>
        <v>KOEKUYT Filip</v>
      </c>
      <c r="D16" s="42" t="str">
        <f>IFERROR(VLOOKUP(A16,tabel_wedstrijd,4,FALSE),"")</f>
        <v>K.GHOK</v>
      </c>
      <c r="E16" s="24">
        <v>0</v>
      </c>
      <c r="F16" s="25">
        <v>37</v>
      </c>
      <c r="G16" s="25">
        <v>20</v>
      </c>
      <c r="H16" s="26">
        <f t="shared" si="2"/>
        <v>1.85</v>
      </c>
      <c r="I16" s="25">
        <v>15</v>
      </c>
      <c r="J16" s="60"/>
      <c r="M16">
        <v>4</v>
      </c>
      <c r="N16" s="40">
        <v>7024</v>
      </c>
      <c r="O16" t="str">
        <f t="shared" si="0"/>
        <v>HUYGHELIER Herman</v>
      </c>
      <c r="P16" t="str">
        <f t="shared" si="1"/>
        <v>WOH</v>
      </c>
    </row>
    <row r="17" spans="1:16" ht="20.399999999999999" x14ac:dyDescent="0.3">
      <c r="A17" s="40">
        <v>3</v>
      </c>
      <c r="B17" s="46" t="str">
        <f>IFERROR(VLOOKUP(A17,tabel_wedstrijd,2,FALSE),"")</f>
        <v>VK05NS4</v>
      </c>
      <c r="C17" s="44" t="str">
        <f>IFERROR(VLOOKUP(A17,tabel_wedstrijd,3,FALSE),"")</f>
        <v>CLAUS Erwin</v>
      </c>
      <c r="D17" s="42" t="str">
        <f>IFERROR(VLOOKUP(A17,tabel_wedstrijd,4,FALSE),"")</f>
        <v>KK</v>
      </c>
      <c r="E17" s="24">
        <v>0</v>
      </c>
      <c r="F17" s="25">
        <v>52</v>
      </c>
      <c r="G17" s="25">
        <v>27</v>
      </c>
      <c r="H17" s="26">
        <f t="shared" si="2"/>
        <v>1.92</v>
      </c>
      <c r="I17" s="25">
        <v>7</v>
      </c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MG</v>
      </c>
      <c r="E18" s="48">
        <f>SUM(E14:E17)</f>
        <v>2</v>
      </c>
      <c r="F18" s="49">
        <f>SUM(F14:F17)</f>
        <v>159</v>
      </c>
      <c r="G18" s="49">
        <f>SUM(G14:G17)</f>
        <v>89</v>
      </c>
      <c r="H18" s="50">
        <f>IF(G18=0,0,F18/G18)</f>
        <v>1.7865168539325842</v>
      </c>
      <c r="I18" s="49">
        <f>MAX(I14:I17)</f>
        <v>15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6536</v>
      </c>
      <c r="C20" s="38" t="str">
        <f>IFERROR(VLOOKUP(A20,tabel_wedstrijd,3,FALSE),"")</f>
        <v>KOEKUYT Filip</v>
      </c>
      <c r="D20" s="39" t="str">
        <f>IFERROR(VLOOKUP(A20,tabel_wedstrijd,4,FALSE),"")</f>
        <v>K.GHOK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1</v>
      </c>
      <c r="B21" s="45">
        <f>IFERROR(VLOOKUP(A21,tabel_wedstrijd,2,FALSE),"")</f>
        <v>8513</v>
      </c>
      <c r="C21" s="43" t="str">
        <f>IFERROR(VLOOKUP(A21,tabel_wedstrijd,3,FALSE),"")</f>
        <v>DECOCK Johan</v>
      </c>
      <c r="D21" s="41" t="str">
        <f>IFERROR(VLOOKUP(A21,tabel_wedstrijd,4,FALSE),"")</f>
        <v>K.GHOK</v>
      </c>
      <c r="E21" s="21">
        <v>2</v>
      </c>
      <c r="F21" s="22">
        <v>55</v>
      </c>
      <c r="G21" s="22">
        <v>15</v>
      </c>
      <c r="H21" s="23">
        <f>IF(G21=0," ",TRUNC(F21/G21,2))</f>
        <v>3.66</v>
      </c>
      <c r="I21" s="22">
        <v>28</v>
      </c>
      <c r="J21" s="84">
        <v>1</v>
      </c>
    </row>
    <row r="22" spans="1:16" ht="20.399999999999999" x14ac:dyDescent="0.3">
      <c r="A22" s="40">
        <v>3</v>
      </c>
      <c r="B22" s="46" t="str">
        <f>IFERROR(VLOOKUP(A22,tabel_wedstrijd,2,FALSE),"")</f>
        <v>VK05NS4</v>
      </c>
      <c r="C22" s="44" t="str">
        <f>IFERROR(VLOOKUP(A22,tabel_wedstrijd,3,FALSE),"")</f>
        <v>CLAUS Erwin</v>
      </c>
      <c r="D22" s="42" t="str">
        <f>IFERROR(VLOOKUP(A22,tabel_wedstrijd,4,FALSE),"")</f>
        <v>KK</v>
      </c>
      <c r="E22" s="24">
        <v>2</v>
      </c>
      <c r="F22" s="25">
        <v>55</v>
      </c>
      <c r="G22" s="25">
        <v>15</v>
      </c>
      <c r="H22" s="26">
        <f t="shared" ref="H22:H24" si="3">IF(G22=0," ",TRUNC(F22/G22,2))</f>
        <v>3.66</v>
      </c>
      <c r="I22" s="25">
        <v>15</v>
      </c>
      <c r="J22" s="85"/>
    </row>
    <row r="23" spans="1:16" ht="20.399999999999999" x14ac:dyDescent="0.3">
      <c r="A23" s="40">
        <v>1</v>
      </c>
      <c r="B23" s="46">
        <f>IFERROR(VLOOKUP(A23,tabel_wedstrijd,2,FALSE),"")</f>
        <v>8513</v>
      </c>
      <c r="C23" s="44" t="str">
        <f>IFERROR(VLOOKUP(A23,tabel_wedstrijd,3,FALSE),"")</f>
        <v>DECOCK Johan</v>
      </c>
      <c r="D23" s="42" t="str">
        <f>IFERROR(VLOOKUP(A23,tabel_wedstrijd,4,FALSE),"")</f>
        <v>K.GHOK</v>
      </c>
      <c r="E23" s="24">
        <v>2</v>
      </c>
      <c r="F23" s="25">
        <v>55</v>
      </c>
      <c r="G23" s="25">
        <v>20</v>
      </c>
      <c r="H23" s="26">
        <f t="shared" si="3"/>
        <v>2.75</v>
      </c>
      <c r="I23" s="25">
        <v>10</v>
      </c>
      <c r="J23" s="85"/>
    </row>
    <row r="24" spans="1:16" ht="20.399999999999999" x14ac:dyDescent="0.3">
      <c r="A24" s="40">
        <v>3</v>
      </c>
      <c r="B24" s="46" t="str">
        <f>IFERROR(VLOOKUP(A24,tabel_wedstrijd,2,FALSE),"")</f>
        <v>VK05NS4</v>
      </c>
      <c r="C24" s="44" t="str">
        <f>IFERROR(VLOOKUP(A24,tabel_wedstrijd,3,FALSE),"")</f>
        <v>CLAUS Erwin</v>
      </c>
      <c r="D24" s="42" t="str">
        <f>IFERROR(VLOOKUP(A24,tabel_wedstrijd,4,FALSE),"")</f>
        <v>KK</v>
      </c>
      <c r="E24" s="24">
        <v>2</v>
      </c>
      <c r="F24" s="25">
        <v>55</v>
      </c>
      <c r="G24" s="25">
        <v>17</v>
      </c>
      <c r="H24" s="26">
        <f t="shared" si="3"/>
        <v>3.23</v>
      </c>
      <c r="I24" s="25">
        <v>11</v>
      </c>
      <c r="J24" s="85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>PROM</v>
      </c>
      <c r="E25" s="48">
        <f>SUM(E21:E24)</f>
        <v>8</v>
      </c>
      <c r="F25" s="49">
        <f>SUM(F21:F24)</f>
        <v>220</v>
      </c>
      <c r="G25" s="49">
        <f>SUM(G21:G24)</f>
        <v>67</v>
      </c>
      <c r="H25" s="50">
        <f>IF(G25=0,0,F25/G25)</f>
        <v>3.283582089552239</v>
      </c>
      <c r="I25" s="49">
        <f>MAX(I21:I24)</f>
        <v>28</v>
      </c>
      <c r="J25" s="86"/>
    </row>
    <row r="26" spans="1:16" ht="9.75" customHeight="1" thickTop="1" thickBot="1" x14ac:dyDescent="0.35"/>
    <row r="27" spans="1:16" ht="22.2" thickTop="1" thickBot="1" x14ac:dyDescent="0.35">
      <c r="A27" s="40">
        <v>3</v>
      </c>
      <c r="B27" s="38" t="str">
        <f>IFERROR(VLOOKUP(A27,tabel_wedstrijd,2,FALSE),"")</f>
        <v>VK05NS4</v>
      </c>
      <c r="C27" s="38" t="str">
        <f>IFERROR(VLOOKUP(A27,tabel_wedstrijd,3,FALSE),"")</f>
        <v>CLAUS Erwin</v>
      </c>
      <c r="D27" s="39" t="str">
        <f>IFERROR(VLOOKUP(A27,tabel_wedstrijd,4,FALSE),"")</f>
        <v>KK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1</v>
      </c>
      <c r="B28" s="45">
        <f>IFERROR(VLOOKUP(A28,tabel_wedstrijd,2,FALSE),"")</f>
        <v>8513</v>
      </c>
      <c r="C28" s="43" t="str">
        <f>IFERROR(VLOOKUP(A28,tabel_wedstrijd,3,FALSE),"")</f>
        <v>DECOCK Johan</v>
      </c>
      <c r="D28" s="41" t="str">
        <f>IFERROR(VLOOKUP(A28,tabel_wedstrijd,4,FALSE),"")</f>
        <v>K.GHOK</v>
      </c>
      <c r="E28" s="21">
        <v>0</v>
      </c>
      <c r="F28" s="22">
        <v>45</v>
      </c>
      <c r="G28" s="22">
        <v>27</v>
      </c>
      <c r="H28" s="23">
        <f>IF(G28=0," ",TRUNC(F28/G28,2))</f>
        <v>1.66</v>
      </c>
      <c r="I28" s="22">
        <v>5</v>
      </c>
      <c r="J28" s="59">
        <v>2</v>
      </c>
    </row>
    <row r="29" spans="1:16" ht="20.399999999999999" x14ac:dyDescent="0.3">
      <c r="A29" s="40">
        <v>2</v>
      </c>
      <c r="B29" s="46">
        <f>IFERROR(VLOOKUP(A29,tabel_wedstrijd,2,FALSE),"")</f>
        <v>6536</v>
      </c>
      <c r="C29" s="44" t="str">
        <f>IFERROR(VLOOKUP(A29,tabel_wedstrijd,3,FALSE),"")</f>
        <v>KOEKUYT Filip</v>
      </c>
      <c r="D29" s="42" t="str">
        <f>IFERROR(VLOOKUP(A29,tabel_wedstrijd,4,FALSE),"")</f>
        <v>K.GHOK</v>
      </c>
      <c r="E29" s="24">
        <v>0</v>
      </c>
      <c r="F29" s="25">
        <v>20</v>
      </c>
      <c r="G29" s="25">
        <v>15</v>
      </c>
      <c r="H29" s="26">
        <f t="shared" ref="H29:H31" si="4">IF(G29=0," ",TRUNC(F29/G29,2))</f>
        <v>1.33</v>
      </c>
      <c r="I29" s="25">
        <v>6</v>
      </c>
      <c r="J29" s="60"/>
    </row>
    <row r="30" spans="1:16" ht="20.399999999999999" x14ac:dyDescent="0.3">
      <c r="A30" s="40">
        <v>1</v>
      </c>
      <c r="B30" s="46">
        <f>IFERROR(VLOOKUP(A30,tabel_wedstrijd,2,FALSE),"")</f>
        <v>8513</v>
      </c>
      <c r="C30" s="44" t="str">
        <f>IFERROR(VLOOKUP(A30,tabel_wedstrijd,3,FALSE),"")</f>
        <v>DECOCK Johan</v>
      </c>
      <c r="D30" s="42" t="str">
        <f>IFERROR(VLOOKUP(A30,tabel_wedstrijd,4,FALSE),"")</f>
        <v>K.GHOK</v>
      </c>
      <c r="E30" s="24">
        <v>2</v>
      </c>
      <c r="F30" s="25">
        <v>55</v>
      </c>
      <c r="G30" s="25">
        <v>27</v>
      </c>
      <c r="H30" s="26">
        <f t="shared" si="4"/>
        <v>2.0299999999999998</v>
      </c>
      <c r="I30" s="25">
        <v>19</v>
      </c>
      <c r="J30" s="60"/>
    </row>
    <row r="31" spans="1:16" ht="20.399999999999999" x14ac:dyDescent="0.3">
      <c r="A31" s="40">
        <v>2</v>
      </c>
      <c r="B31" s="46">
        <f>IFERROR(VLOOKUP(A31,tabel_wedstrijd,2,FALSE),"")</f>
        <v>6536</v>
      </c>
      <c r="C31" s="44" t="str">
        <f>IFERROR(VLOOKUP(A31,tabel_wedstrijd,3,FALSE),"")</f>
        <v>KOEKUYT Filip</v>
      </c>
      <c r="D31" s="42" t="str">
        <f>IFERROR(VLOOKUP(A31,tabel_wedstrijd,4,FALSE),"")</f>
        <v>K.GHOK</v>
      </c>
      <c r="E31" s="24">
        <v>0</v>
      </c>
      <c r="F31" s="25">
        <v>37</v>
      </c>
      <c r="G31" s="25">
        <v>17</v>
      </c>
      <c r="H31" s="26">
        <f t="shared" si="4"/>
        <v>2.17</v>
      </c>
      <c r="I31" s="25">
        <v>8</v>
      </c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>MG</v>
      </c>
      <c r="E32" s="48">
        <f>SUM(E28:E31)</f>
        <v>2</v>
      </c>
      <c r="F32" s="49">
        <f>SUM(F28:F31)</f>
        <v>157</v>
      </c>
      <c r="G32" s="49">
        <f>SUM(G28:G31)</f>
        <v>86</v>
      </c>
      <c r="H32" s="50">
        <f>IF(G32=0,0,F32/G32)</f>
        <v>1.8255813953488371</v>
      </c>
      <c r="I32" s="49">
        <f>MAX(I28:I31)</f>
        <v>19</v>
      </c>
      <c r="J32" s="61"/>
    </row>
    <row r="33" spans="1:10" ht="9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7024</v>
      </c>
      <c r="C34" s="38" t="str">
        <f>IFERROR(VLOOKUP(A34,tabel_wedstrijd,3,FALSE),"")</f>
        <v>HUYGHELIER Herman</v>
      </c>
      <c r="D34" s="39" t="str">
        <f>IFERROR(VLOOKUP(A34,tabel_wedstrijd,4,FALSE),"")</f>
        <v>WOH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customHeight="1" thickTop="1" x14ac:dyDescent="0.3">
      <c r="B35" s="45" t="str">
        <f>IFERROR(VLOOKUP(A35,tabel_wedstrijd,2,FALSE),"")</f>
        <v/>
      </c>
      <c r="C35" s="43" t="str">
        <f>IFERROR(VLOOKUP(A35,tabel_wedstrijd,3,FALSE),"")</f>
        <v/>
      </c>
      <c r="D35" s="41" t="str">
        <f>IFERROR(VLOOKUP(A35,tabel_wedstrijd,4,FALSE),"")</f>
        <v/>
      </c>
      <c r="E35" s="21"/>
      <c r="F35" s="22"/>
      <c r="G35" s="22"/>
      <c r="H35" s="23" t="str">
        <f>IF(G35=0," ",TRUNC(F35/G35,2))</f>
        <v xml:space="preserve"> </v>
      </c>
      <c r="I35" s="22"/>
      <c r="J35" s="81" t="s">
        <v>846</v>
      </c>
    </row>
    <row r="36" spans="1:10" ht="20.25" customHeight="1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82"/>
    </row>
    <row r="37" spans="1:10" ht="20.25" customHeight="1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82"/>
    </row>
    <row r="38" spans="1:10" ht="20.25" customHeight="1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82"/>
    </row>
    <row r="39" spans="1:10" ht="27" customHeight="1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83"/>
    </row>
    <row r="40" spans="1:10" ht="9.75" customHeight="1" thickTop="1" x14ac:dyDescent="0.3"/>
    <row r="41" spans="1:10" ht="22.2" hidden="1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hidden="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hidden="1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hidden="1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hidden="1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hidden="1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hidden="1" customHeight="1" thickTop="1" thickBot="1" x14ac:dyDescent="0.35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/4JJgwDELOaodYT1qcDWUDAYWb7v/iMsNPdwEgWdBV6nmMZiqVO9rtMWfZMfmn9l4jOSOjfFlTyRBMZ6Cqssug==" saltValue="MvaCDt8ungl1HIdm5QTF7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41" priority="7" operator="containsText" text="PR">
      <formula>NOT(ISERROR(SEARCH("PR",D18)))</formula>
    </cfRule>
  </conditionalFormatting>
  <conditionalFormatting sqref="D25">
    <cfRule type="containsText" dxfId="40" priority="6" operator="containsText" text="PR">
      <formula>NOT(ISERROR(SEARCH("PR",D25)))</formula>
    </cfRule>
  </conditionalFormatting>
  <conditionalFormatting sqref="D32">
    <cfRule type="containsText" dxfId="39" priority="5" operator="containsText" text="PR">
      <formula>NOT(ISERROR(SEARCH("PR",D32)))</formula>
    </cfRule>
  </conditionalFormatting>
  <conditionalFormatting sqref="D39">
    <cfRule type="containsText" dxfId="38" priority="4" operator="containsText" text="PR">
      <formula>NOT(ISERROR(SEARCH("PR",D39)))</formula>
    </cfRule>
  </conditionalFormatting>
  <conditionalFormatting sqref="D46">
    <cfRule type="containsText" dxfId="37" priority="3" operator="containsText" text="PR">
      <formula>NOT(ISERROR(SEARCH("PR",D46)))</formula>
    </cfRule>
  </conditionalFormatting>
  <conditionalFormatting sqref="D53">
    <cfRule type="containsText" dxfId="36" priority="2" operator="containsText" text="PR">
      <formula>NOT(ISERROR(SEARCH("PR",D53)))</formula>
    </cfRule>
  </conditionalFormatting>
  <conditionalFormatting sqref="D60">
    <cfRule type="containsText" dxfId="35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0"/>
  <sheetViews>
    <sheetView tabSelected="1" zoomScale="60" zoomScaleNormal="60" workbookViewId="0">
      <pane ySplit="11" topLeftCell="A12" activePane="bottomLeft" state="frozen"/>
      <selection pane="bottomLeft" activeCell="J28" sqref="J28:J32"/>
    </sheetView>
  </sheetViews>
  <sheetFormatPr defaultRowHeight="14.4" x14ac:dyDescent="0.3"/>
  <cols>
    <col min="1" max="1" width="2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843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837</v>
      </c>
      <c r="D11" s="80">
        <v>2.2999999999999998</v>
      </c>
      <c r="E11" s="80"/>
      <c r="F11" s="13">
        <v>40</v>
      </c>
      <c r="G11" s="14"/>
      <c r="H11" s="15">
        <v>1.6</v>
      </c>
      <c r="I11" s="15">
        <v>2.2000000000000002</v>
      </c>
      <c r="J11" s="16">
        <v>2.8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4691</v>
      </c>
      <c r="C13" s="38" t="str">
        <f>IFERROR(VLOOKUP(A13,tabel_wedstrijd,3,FALSE),"")</f>
        <v>D'HONDT Hervé</v>
      </c>
      <c r="D13" s="39" t="str">
        <f>IFERROR(VLOOKUP(A13,tabel_wedstrijd,4,FALSE),"")</f>
        <v>WOH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4691</v>
      </c>
      <c r="O13" t="str">
        <f t="shared" ref="O13:O20" si="0">IFERROR(VLOOKUP(N13,Tabel_Leden,2,FALSE),"")</f>
        <v>D'HONDT Hervé</v>
      </c>
      <c r="P13" t="str">
        <f t="shared" ref="P13:P20" si="1">IFERROR(VLOOKUP(N13,Tabel_Leden,3,FALSE),"")</f>
        <v>WOH</v>
      </c>
    </row>
    <row r="14" spans="1:16" ht="21" customHeight="1" thickTop="1" x14ac:dyDescent="0.3">
      <c r="A14" s="40">
        <v>4</v>
      </c>
      <c r="B14" s="45">
        <f>IFERROR(VLOOKUP(A14,tabel_wedstrijd,2,FALSE),"")</f>
        <v>1058</v>
      </c>
      <c r="C14" s="43" t="str">
        <f>IFERROR(VLOOKUP(A14,tabel_wedstrijd,3,FALSE),"")</f>
        <v>VERMEERSCH David</v>
      </c>
      <c r="D14" s="41" t="str">
        <f>IFERROR(VLOOKUP(A14,tabel_wedstrijd,4,FALSE),"")</f>
        <v>KK</v>
      </c>
      <c r="E14" s="21">
        <v>2</v>
      </c>
      <c r="F14" s="22">
        <v>40</v>
      </c>
      <c r="G14" s="22">
        <v>19</v>
      </c>
      <c r="H14" s="23">
        <f>IF(G14=0," ",TRUNC(F14/G14,2))</f>
        <v>2.1</v>
      </c>
      <c r="I14" s="22">
        <v>7</v>
      </c>
      <c r="J14" s="59">
        <v>1</v>
      </c>
      <c r="M14">
        <v>2</v>
      </c>
      <c r="N14" s="40">
        <v>7689</v>
      </c>
      <c r="O14" t="str">
        <f t="shared" si="0"/>
        <v>BOSSAERT Dirk</v>
      </c>
      <c r="P14" t="str">
        <f t="shared" si="1"/>
        <v>K.GHOK</v>
      </c>
    </row>
    <row r="15" spans="1:16" ht="20.25" customHeight="1" x14ac:dyDescent="0.3">
      <c r="A15" s="40">
        <v>2</v>
      </c>
      <c r="B15" s="46">
        <f>IFERROR(VLOOKUP(A15,tabel_wedstrijd,2,FALSE),"")</f>
        <v>7689</v>
      </c>
      <c r="C15" s="44" t="str">
        <f>IFERROR(VLOOKUP(A15,tabel_wedstrijd,3,FALSE),"")</f>
        <v>BOSSAERT Dirk</v>
      </c>
      <c r="D15" s="42" t="str">
        <f>IFERROR(VLOOKUP(A15,tabel_wedstrijd,4,FALSE),"")</f>
        <v>K.GHOK</v>
      </c>
      <c r="E15" s="24">
        <v>2</v>
      </c>
      <c r="F15" s="25">
        <v>40</v>
      </c>
      <c r="G15" s="25">
        <v>22</v>
      </c>
      <c r="H15" s="26">
        <f t="shared" ref="H15:H17" si="2">IF(G15=0," ",TRUNC(F15/G15,2))</f>
        <v>1.81</v>
      </c>
      <c r="I15" s="25">
        <v>6</v>
      </c>
      <c r="J15" s="60"/>
      <c r="M15">
        <v>3</v>
      </c>
      <c r="N15" s="40">
        <v>8031</v>
      </c>
      <c r="O15" t="str">
        <f t="shared" si="0"/>
        <v>DUJARDIN Jean-Pierre</v>
      </c>
      <c r="P15" t="str">
        <f t="shared" si="1"/>
        <v>K.GHOK</v>
      </c>
    </row>
    <row r="16" spans="1:16" ht="20.25" customHeight="1" x14ac:dyDescent="0.3">
      <c r="A16" s="40">
        <v>3</v>
      </c>
      <c r="B16" s="46">
        <f>IFERROR(VLOOKUP(A16,tabel_wedstrijd,2,FALSE),"")</f>
        <v>8031</v>
      </c>
      <c r="C16" s="44" t="str">
        <f>IFERROR(VLOOKUP(A16,tabel_wedstrijd,3,FALSE),"")</f>
        <v>DUJARDIN Jean-Pierre</v>
      </c>
      <c r="D16" s="42" t="str">
        <f>IFERROR(VLOOKUP(A16,tabel_wedstrijd,4,FALSE),"")</f>
        <v>K.GHOK</v>
      </c>
      <c r="E16" s="24">
        <v>2</v>
      </c>
      <c r="F16" s="25">
        <v>40</v>
      </c>
      <c r="G16" s="25">
        <v>27</v>
      </c>
      <c r="H16" s="26">
        <f t="shared" si="2"/>
        <v>1.48</v>
      </c>
      <c r="I16" s="25">
        <v>6</v>
      </c>
      <c r="J16" s="60"/>
      <c r="M16">
        <v>4</v>
      </c>
      <c r="N16" s="40">
        <v>1058</v>
      </c>
      <c r="O16" t="str">
        <f t="shared" si="0"/>
        <v>VERMEERSCH David</v>
      </c>
      <c r="P16" t="str">
        <f t="shared" si="1"/>
        <v>KK</v>
      </c>
    </row>
    <row r="17" spans="1:16" ht="20.399999999999999" x14ac:dyDescent="0.3">
      <c r="A17" s="40">
        <v>3</v>
      </c>
      <c r="B17" s="46">
        <f>IFERROR(VLOOKUP(A17,tabel_wedstrijd,2,FALSE),"")</f>
        <v>8031</v>
      </c>
      <c r="C17" s="44" t="str">
        <f>IFERROR(VLOOKUP(A17,tabel_wedstrijd,3,FALSE),"")</f>
        <v>DUJARDIN Jean-Pierre</v>
      </c>
      <c r="D17" s="42" t="str">
        <f>IFERROR(VLOOKUP(A17,tabel_wedstrijd,4,FALSE),"")</f>
        <v>K.GHOK</v>
      </c>
      <c r="E17" s="24">
        <v>2</v>
      </c>
      <c r="F17" s="25">
        <v>40</v>
      </c>
      <c r="G17" s="25">
        <v>15</v>
      </c>
      <c r="H17" s="26">
        <f t="shared" si="2"/>
        <v>2.66</v>
      </c>
      <c r="I17" s="25">
        <v>11</v>
      </c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>MG</v>
      </c>
      <c r="E18" s="48">
        <f>SUM(E14:E17)</f>
        <v>8</v>
      </c>
      <c r="F18" s="49">
        <f>SUM(F14:F17)</f>
        <v>160</v>
      </c>
      <c r="G18" s="49">
        <f>SUM(G14:G17)</f>
        <v>83</v>
      </c>
      <c r="H18" s="50">
        <f>IF(G18=0,0,F18/G18)</f>
        <v>1.927710843373494</v>
      </c>
      <c r="I18" s="49">
        <f>MAX(I14:I17)</f>
        <v>11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7689</v>
      </c>
      <c r="C20" s="38" t="str">
        <f>IFERROR(VLOOKUP(A20,tabel_wedstrijd,3,FALSE),"")</f>
        <v>BOSSAERT Dirk</v>
      </c>
      <c r="D20" s="39" t="str">
        <f>IFERROR(VLOOKUP(A20,tabel_wedstrijd,4,FALSE),"")</f>
        <v>K.GHOK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3</v>
      </c>
      <c r="B21" s="45">
        <f>IFERROR(VLOOKUP(A21,tabel_wedstrijd,2,FALSE),"")</f>
        <v>8031</v>
      </c>
      <c r="C21" s="43" t="str">
        <f>IFERROR(VLOOKUP(A21,tabel_wedstrijd,3,FALSE),"")</f>
        <v>DUJARDIN Jean-Pierre</v>
      </c>
      <c r="D21" s="41" t="str">
        <f>IFERROR(VLOOKUP(A21,tabel_wedstrijd,4,FALSE),"")</f>
        <v>K.GHOK</v>
      </c>
      <c r="E21" s="21">
        <v>1</v>
      </c>
      <c r="F21" s="22">
        <v>40</v>
      </c>
      <c r="G21" s="22">
        <v>22</v>
      </c>
      <c r="H21" s="23">
        <f>IF(G21=0," ",TRUNC(F21/G21,2))</f>
        <v>1.81</v>
      </c>
      <c r="I21" s="22">
        <v>6</v>
      </c>
      <c r="J21" s="59">
        <v>4</v>
      </c>
    </row>
    <row r="22" spans="1:16" ht="20.399999999999999" x14ac:dyDescent="0.3">
      <c r="A22" s="40">
        <v>1</v>
      </c>
      <c r="B22" s="46">
        <f>IFERROR(VLOOKUP(A22,tabel_wedstrijd,2,FALSE),"")</f>
        <v>4691</v>
      </c>
      <c r="C22" s="44" t="str">
        <f>IFERROR(VLOOKUP(A22,tabel_wedstrijd,3,FALSE),"")</f>
        <v>D'HONDT Hervé</v>
      </c>
      <c r="D22" s="42" t="str">
        <f>IFERROR(VLOOKUP(A22,tabel_wedstrijd,4,FALSE),"")</f>
        <v>WOH</v>
      </c>
      <c r="E22" s="24">
        <v>0</v>
      </c>
      <c r="F22" s="25">
        <v>27</v>
      </c>
      <c r="G22" s="25">
        <v>22</v>
      </c>
      <c r="H22" s="26">
        <f t="shared" ref="H22:H24" si="3">IF(G22=0," ",TRUNC(F22/G22,2))</f>
        <v>1.22</v>
      </c>
      <c r="I22" s="25">
        <v>9</v>
      </c>
      <c r="J22" s="60"/>
    </row>
    <row r="23" spans="1:16" ht="20.399999999999999" x14ac:dyDescent="0.3">
      <c r="A23" s="40">
        <v>4</v>
      </c>
      <c r="B23" s="46">
        <f>IFERROR(VLOOKUP(A23,tabel_wedstrijd,2,FALSE),"")</f>
        <v>1058</v>
      </c>
      <c r="C23" s="44" t="str">
        <f>IFERROR(VLOOKUP(A23,tabel_wedstrijd,3,FALSE),"")</f>
        <v>VERMEERSCH David</v>
      </c>
      <c r="D23" s="42" t="str">
        <f>IFERROR(VLOOKUP(A23,tabel_wedstrijd,4,FALSE),"")</f>
        <v>KK</v>
      </c>
      <c r="E23" s="24">
        <v>0</v>
      </c>
      <c r="F23" s="25">
        <v>34</v>
      </c>
      <c r="G23" s="25">
        <v>45</v>
      </c>
      <c r="H23" s="26">
        <f t="shared" si="3"/>
        <v>0.75</v>
      </c>
      <c r="I23" s="25">
        <v>7</v>
      </c>
      <c r="J23" s="60"/>
    </row>
    <row r="24" spans="1:16" ht="20.399999999999999" x14ac:dyDescent="0.3">
      <c r="A24" s="40">
        <v>4</v>
      </c>
      <c r="B24" s="46">
        <f>IFERROR(VLOOKUP(A24,tabel_wedstrijd,2,FALSE),"")</f>
        <v>1058</v>
      </c>
      <c r="C24" s="44" t="str">
        <f>IFERROR(VLOOKUP(A24,tabel_wedstrijd,3,FALSE),"")</f>
        <v>VERMEERSCH David</v>
      </c>
      <c r="D24" s="42" t="str">
        <f>IFERROR(VLOOKUP(A24,tabel_wedstrijd,4,FALSE),"")</f>
        <v>KK</v>
      </c>
      <c r="E24" s="24">
        <v>0</v>
      </c>
      <c r="F24" s="25">
        <v>26</v>
      </c>
      <c r="G24" s="25">
        <v>18</v>
      </c>
      <c r="H24" s="26">
        <f t="shared" si="3"/>
        <v>1.44</v>
      </c>
      <c r="I24" s="25">
        <v>7</v>
      </c>
      <c r="J24" s="60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>OG</v>
      </c>
      <c r="E25" s="48">
        <f>SUM(E21:E24)</f>
        <v>1</v>
      </c>
      <c r="F25" s="49">
        <f>SUM(F21:F24)</f>
        <v>127</v>
      </c>
      <c r="G25" s="49">
        <f>SUM(G21:G24)</f>
        <v>107</v>
      </c>
      <c r="H25" s="50">
        <f>IF(G25=0,0,F25/G25)</f>
        <v>1.1869158878504673</v>
      </c>
      <c r="I25" s="49">
        <f>MAX(I21:I24)</f>
        <v>9</v>
      </c>
      <c r="J25" s="61"/>
    </row>
    <row r="26" spans="1:16" ht="7.5" customHeight="1" thickTop="1" thickBot="1" x14ac:dyDescent="0.35"/>
    <row r="27" spans="1:16" ht="22.2" thickTop="1" thickBot="1" x14ac:dyDescent="0.35">
      <c r="A27" s="40">
        <v>3</v>
      </c>
      <c r="B27" s="38">
        <f>IFERROR(VLOOKUP(A27,tabel_wedstrijd,2,FALSE),"")</f>
        <v>8031</v>
      </c>
      <c r="C27" s="38" t="str">
        <f>IFERROR(VLOOKUP(A27,tabel_wedstrijd,3,FALSE),"")</f>
        <v>DUJARDIN Jean-Pierre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2</v>
      </c>
      <c r="B28" s="45">
        <f>IFERROR(VLOOKUP(A28,tabel_wedstrijd,2,FALSE),"")</f>
        <v>7689</v>
      </c>
      <c r="C28" s="43" t="str">
        <f>IFERROR(VLOOKUP(A28,tabel_wedstrijd,3,FALSE),"")</f>
        <v>BOSSAERT Dirk</v>
      </c>
      <c r="D28" s="41" t="str">
        <f>IFERROR(VLOOKUP(A28,tabel_wedstrijd,4,FALSE),"")</f>
        <v>K.GHOK</v>
      </c>
      <c r="E28" s="21">
        <v>1</v>
      </c>
      <c r="F28" s="22">
        <v>40</v>
      </c>
      <c r="G28" s="22">
        <v>22</v>
      </c>
      <c r="H28" s="23">
        <f>IF(G28=0," ",TRUNC(F28/G28,2))</f>
        <v>1.81</v>
      </c>
      <c r="I28" s="22">
        <v>13</v>
      </c>
      <c r="J28" s="59">
        <v>2</v>
      </c>
    </row>
    <row r="29" spans="1:16" ht="20.399999999999999" x14ac:dyDescent="0.3">
      <c r="A29" s="40">
        <v>4</v>
      </c>
      <c r="B29" s="46">
        <f>IFERROR(VLOOKUP(A29,tabel_wedstrijd,2,FALSE),"")</f>
        <v>1058</v>
      </c>
      <c r="C29" s="44" t="str">
        <f>IFERROR(VLOOKUP(A29,tabel_wedstrijd,3,FALSE),"")</f>
        <v>VERMEERSCH David</v>
      </c>
      <c r="D29" s="42" t="str">
        <f>IFERROR(VLOOKUP(A29,tabel_wedstrijd,4,FALSE),"")</f>
        <v>KK</v>
      </c>
      <c r="E29" s="24">
        <v>2</v>
      </c>
      <c r="F29" s="25">
        <v>40</v>
      </c>
      <c r="G29" s="25">
        <v>16</v>
      </c>
      <c r="H29" s="26">
        <f t="shared" ref="H29:H31" si="4">IF(G29=0," ",TRUNC(F29/G29,2))</f>
        <v>2.5</v>
      </c>
      <c r="I29" s="25">
        <v>7</v>
      </c>
      <c r="J29" s="60"/>
    </row>
    <row r="30" spans="1:16" ht="20.399999999999999" x14ac:dyDescent="0.3">
      <c r="A30" s="40">
        <v>1</v>
      </c>
      <c r="B30" s="46">
        <f>IFERROR(VLOOKUP(A30,tabel_wedstrijd,2,FALSE),"")</f>
        <v>4691</v>
      </c>
      <c r="C30" s="44" t="str">
        <f>IFERROR(VLOOKUP(A30,tabel_wedstrijd,3,FALSE),"")</f>
        <v>D'HONDT Hervé</v>
      </c>
      <c r="D30" s="42" t="str">
        <f>IFERROR(VLOOKUP(A30,tabel_wedstrijd,4,FALSE),"")</f>
        <v>WOH</v>
      </c>
      <c r="E30" s="24">
        <v>0</v>
      </c>
      <c r="F30" s="25">
        <v>24</v>
      </c>
      <c r="G30" s="25">
        <v>27</v>
      </c>
      <c r="H30" s="26">
        <f t="shared" si="4"/>
        <v>0.88</v>
      </c>
      <c r="I30" s="25">
        <v>5</v>
      </c>
      <c r="J30" s="60"/>
    </row>
    <row r="31" spans="1:16" ht="20.399999999999999" x14ac:dyDescent="0.3">
      <c r="A31" s="40">
        <v>1</v>
      </c>
      <c r="B31" s="46">
        <f>IFERROR(VLOOKUP(A31,tabel_wedstrijd,2,FALSE),"")</f>
        <v>4691</v>
      </c>
      <c r="C31" s="44" t="str">
        <f>IFERROR(VLOOKUP(A31,tabel_wedstrijd,3,FALSE),"")</f>
        <v>D'HONDT Hervé</v>
      </c>
      <c r="D31" s="42" t="str">
        <f>IFERROR(VLOOKUP(A31,tabel_wedstrijd,4,FALSE),"")</f>
        <v>WOH</v>
      </c>
      <c r="E31" s="24">
        <v>0</v>
      </c>
      <c r="F31" s="25">
        <v>37</v>
      </c>
      <c r="G31" s="25">
        <v>15</v>
      </c>
      <c r="H31" s="26">
        <f t="shared" si="4"/>
        <v>2.46</v>
      </c>
      <c r="I31" s="25">
        <v>8</v>
      </c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>MG</v>
      </c>
      <c r="E32" s="48">
        <f>SUM(E28:E31)</f>
        <v>3</v>
      </c>
      <c r="F32" s="49">
        <f>SUM(F28:F31)</f>
        <v>141</v>
      </c>
      <c r="G32" s="49">
        <f>SUM(G28:G31)</f>
        <v>80</v>
      </c>
      <c r="H32" s="50">
        <f>IF(G32=0,0,F32/G32)</f>
        <v>1.7625</v>
      </c>
      <c r="I32" s="49">
        <f>MAX(I28:I31)</f>
        <v>13</v>
      </c>
      <c r="J32" s="61"/>
    </row>
    <row r="33" spans="1:10" ht="3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1058</v>
      </c>
      <c r="C34" s="38" t="str">
        <f>IFERROR(VLOOKUP(A34,tabel_wedstrijd,3,FALSE),"")</f>
        <v>VERMEERSCH David</v>
      </c>
      <c r="D34" s="39" t="str">
        <f>IFERROR(VLOOKUP(A34,tabel_wedstrijd,4,FALSE),"")</f>
        <v>KK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thickTop="1" x14ac:dyDescent="0.3">
      <c r="A35" s="40">
        <v>1</v>
      </c>
      <c r="B35" s="45">
        <f>IFERROR(VLOOKUP(A35,tabel_wedstrijd,2,FALSE),"")</f>
        <v>4691</v>
      </c>
      <c r="C35" s="43" t="str">
        <f>IFERROR(VLOOKUP(A35,tabel_wedstrijd,3,FALSE),"")</f>
        <v>D'HONDT Hervé</v>
      </c>
      <c r="D35" s="41" t="str">
        <f>IFERROR(VLOOKUP(A35,tabel_wedstrijd,4,FALSE),"")</f>
        <v>WOH</v>
      </c>
      <c r="E35" s="21">
        <v>0</v>
      </c>
      <c r="F35" s="22">
        <v>17</v>
      </c>
      <c r="G35" s="22">
        <v>19</v>
      </c>
      <c r="H35" s="23">
        <f>IF(G35=0," ",TRUNC(F35/G35,2))</f>
        <v>0.89</v>
      </c>
      <c r="I35" s="22">
        <v>3</v>
      </c>
      <c r="J35" s="59">
        <v>3</v>
      </c>
    </row>
    <row r="36" spans="1:10" ht="20.399999999999999" x14ac:dyDescent="0.3">
      <c r="A36" s="40">
        <v>3</v>
      </c>
      <c r="B36" s="46">
        <f>IFERROR(VLOOKUP(A36,tabel_wedstrijd,2,FALSE),"")</f>
        <v>8031</v>
      </c>
      <c r="C36" s="44" t="str">
        <f>IFERROR(VLOOKUP(A36,tabel_wedstrijd,3,FALSE),"")</f>
        <v>DUJARDIN Jean-Pierre</v>
      </c>
      <c r="D36" s="42" t="str">
        <f>IFERROR(VLOOKUP(A36,tabel_wedstrijd,4,FALSE),"")</f>
        <v>K.GHOK</v>
      </c>
      <c r="E36" s="24">
        <v>0</v>
      </c>
      <c r="F36" s="25">
        <v>21</v>
      </c>
      <c r="G36" s="25">
        <v>16</v>
      </c>
      <c r="H36" s="26">
        <f t="shared" ref="H36:H38" si="5">IF(G36=0," ",TRUNC(F36/G36,2))</f>
        <v>1.31</v>
      </c>
      <c r="I36" s="25">
        <v>7</v>
      </c>
      <c r="J36" s="60"/>
    </row>
    <row r="37" spans="1:10" ht="20.399999999999999" x14ac:dyDescent="0.3">
      <c r="A37" s="40">
        <v>2</v>
      </c>
      <c r="B37" s="46">
        <f>IFERROR(VLOOKUP(A37,tabel_wedstrijd,2,FALSE),"")</f>
        <v>7689</v>
      </c>
      <c r="C37" s="44" t="str">
        <f>IFERROR(VLOOKUP(A37,tabel_wedstrijd,3,FALSE),"")</f>
        <v>BOSSAERT Dirk</v>
      </c>
      <c r="D37" s="42" t="str">
        <f>IFERROR(VLOOKUP(A37,tabel_wedstrijd,4,FALSE),"")</f>
        <v>K.GHOK</v>
      </c>
      <c r="E37" s="24">
        <v>2</v>
      </c>
      <c r="F37" s="25">
        <v>40</v>
      </c>
      <c r="G37" s="25">
        <v>45</v>
      </c>
      <c r="H37" s="26">
        <f t="shared" si="5"/>
        <v>0.88</v>
      </c>
      <c r="I37" s="25">
        <v>7</v>
      </c>
      <c r="J37" s="60"/>
    </row>
    <row r="38" spans="1:10" ht="20.399999999999999" x14ac:dyDescent="0.3">
      <c r="A38" s="40">
        <v>2</v>
      </c>
      <c r="B38" s="46">
        <f>IFERROR(VLOOKUP(A38,tabel_wedstrijd,2,FALSE),"")</f>
        <v>7689</v>
      </c>
      <c r="C38" s="44" t="str">
        <f>IFERROR(VLOOKUP(A38,tabel_wedstrijd,3,FALSE),"")</f>
        <v>BOSSAERT Dirk</v>
      </c>
      <c r="D38" s="42" t="str">
        <f>IFERROR(VLOOKUP(A38,tabel_wedstrijd,4,FALSE),"")</f>
        <v>K.GHOK</v>
      </c>
      <c r="E38" s="24">
        <v>2</v>
      </c>
      <c r="F38" s="25">
        <v>40</v>
      </c>
      <c r="G38" s="25">
        <v>18</v>
      </c>
      <c r="H38" s="26">
        <f t="shared" si="5"/>
        <v>2.2200000000000002</v>
      </c>
      <c r="I38" s="25">
        <v>8</v>
      </c>
      <c r="J38" s="60"/>
    </row>
    <row r="39" spans="1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>OG</v>
      </c>
      <c r="E39" s="48">
        <f>SUM(E35:E38)</f>
        <v>4</v>
      </c>
      <c r="F39" s="49">
        <f>SUM(F35:F38)</f>
        <v>118</v>
      </c>
      <c r="G39" s="49">
        <f>SUM(G35:G38)</f>
        <v>98</v>
      </c>
      <c r="H39" s="50">
        <f>IF(G39=0,0,F39/G39)</f>
        <v>1.2040816326530612</v>
      </c>
      <c r="I39" s="49">
        <f>MAX(I35:I38)</f>
        <v>8</v>
      </c>
      <c r="J39" s="61"/>
    </row>
    <row r="40" spans="1:10" ht="9.75" customHeight="1" thickTop="1" thickBot="1" x14ac:dyDescent="0.35"/>
    <row r="41" spans="1:10" ht="22.2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customHeight="1" thickTop="1" x14ac:dyDescent="0.3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RqpZ7kcaOd7u8YIBpnwBpjEuVPJko7heEn/ZFkw0yhoI9jpjmQYYmzm3o2Z+XO2dKbyHQhE8iQCupA/QZnTfdQ==" saltValue="HwLqM/uGSGGiH/hxL9YQ+A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34" priority="7" operator="containsText" text="PR">
      <formula>NOT(ISERROR(SEARCH("PR",D18)))</formula>
    </cfRule>
  </conditionalFormatting>
  <conditionalFormatting sqref="D25">
    <cfRule type="containsText" dxfId="33" priority="6" operator="containsText" text="PR">
      <formula>NOT(ISERROR(SEARCH("PR",D25)))</formula>
    </cfRule>
  </conditionalFormatting>
  <conditionalFormatting sqref="D32">
    <cfRule type="containsText" dxfId="32" priority="5" operator="containsText" text="PR">
      <formula>NOT(ISERROR(SEARCH("PR",D32)))</formula>
    </cfRule>
  </conditionalFormatting>
  <conditionalFormatting sqref="D39">
    <cfRule type="containsText" dxfId="31" priority="4" operator="containsText" text="PR">
      <formula>NOT(ISERROR(SEARCH("PR",D39)))</formula>
    </cfRule>
  </conditionalFormatting>
  <conditionalFormatting sqref="D46">
    <cfRule type="containsText" dxfId="30" priority="3" operator="containsText" text="PR">
      <formula>NOT(ISERROR(SEARCH("PR",D46)))</formula>
    </cfRule>
  </conditionalFormatting>
  <conditionalFormatting sqref="D53">
    <cfRule type="containsText" dxfId="29" priority="2" operator="containsText" text="PR">
      <formula>NOT(ISERROR(SEARCH("PR",D53)))</formula>
    </cfRule>
  </conditionalFormatting>
  <conditionalFormatting sqref="D60">
    <cfRule type="containsText" dxfId="28" priority="1" operator="containsText" text="PR">
      <formula>NOT(ISERROR(SEARCH("PR",D60)))</formula>
    </cfRule>
  </conditionalFormatting>
  <pageMargins left="0.25" right="0.25" top="0.75" bottom="0.75" header="0.3" footer="0.3"/>
  <pageSetup paperSize="9" scale="4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963E-D4A7-438B-9A58-F34757EC43FB}">
  <sheetPr>
    <pageSetUpPr fitToPage="1"/>
  </sheetPr>
  <dimension ref="A1:S60"/>
  <sheetViews>
    <sheetView zoomScale="70" zoomScaleNormal="70" workbookViewId="0">
      <pane ySplit="11" topLeftCell="A12" activePane="bottomLeft" state="frozen"/>
      <selection pane="bottomLeft" activeCell="Q31" sqref="Q31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847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849</v>
      </c>
      <c r="D11" s="80">
        <v>2.2999999999999998</v>
      </c>
      <c r="E11" s="80"/>
      <c r="F11" s="13">
        <v>55</v>
      </c>
      <c r="G11" s="14"/>
      <c r="H11" s="15">
        <v>2.5</v>
      </c>
      <c r="I11" s="15">
        <v>3.5</v>
      </c>
      <c r="J11" s="16">
        <v>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8669</v>
      </c>
      <c r="C13" s="38" t="str">
        <f>IFERROR(VLOOKUP(A13,tabel_wedstrijd,3,FALSE),"")</f>
        <v>DE CLERCK Jean</v>
      </c>
      <c r="D13" s="39" t="str">
        <f>IFERROR(VLOOKUP(A13,tabel_wedstrijd,4,FALSE),"")</f>
        <v>K.Br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8669</v>
      </c>
      <c r="O13" t="str">
        <f t="shared" ref="O13:O20" si="0">IFERROR(VLOOKUP(N13,Tabel_Leden,2,FALSE),"")</f>
        <v>DE CLERCK Jean</v>
      </c>
      <c r="P13" t="str">
        <f t="shared" ref="P13:P20" si="1">IFERROR(VLOOKUP(N13,Tabel_Leden,3,FALSE),"")</f>
        <v>K.Br</v>
      </c>
      <c r="Q13" s="40"/>
    </row>
    <row r="14" spans="1:17" ht="21" customHeight="1" thickTop="1" x14ac:dyDescent="0.3">
      <c r="A14" s="40">
        <v>6</v>
      </c>
      <c r="B14" s="45">
        <f>IFERROR(VLOOKUP(A14,tabel_wedstrijd,2,FALSE),"")</f>
        <v>7308</v>
      </c>
      <c r="C14" s="43" t="str">
        <f>IFERROR(VLOOKUP(A14,tabel_wedstrijd,3,FALSE),"")</f>
        <v>CLAUS Gino</v>
      </c>
      <c r="D14" s="41" t="str">
        <f>IFERROR(VLOOKUP(A14,tabel_wedstrijd,4,FALSE),"")</f>
        <v>KK</v>
      </c>
      <c r="E14" s="21"/>
      <c r="F14" s="22"/>
      <c r="G14" s="22"/>
      <c r="H14" s="23" t="str">
        <f>IF(G14=0," ",TRUNC(F14/G14,2))</f>
        <v xml:space="preserve"> </v>
      </c>
      <c r="I14" s="22"/>
      <c r="J14" s="59"/>
      <c r="M14">
        <v>2</v>
      </c>
      <c r="N14" s="40">
        <v>2265</v>
      </c>
      <c r="O14" t="str">
        <f t="shared" si="0"/>
        <v>SAMYN Didier</v>
      </c>
      <c r="P14" t="str">
        <f t="shared" si="1"/>
        <v>K.Br</v>
      </c>
      <c r="Q14" s="40"/>
    </row>
    <row r="15" spans="1:17" ht="20.25" customHeight="1" x14ac:dyDescent="0.3">
      <c r="A15" s="40">
        <v>5</v>
      </c>
      <c r="B15" s="46">
        <f>IFERROR(VLOOKUP(A15,tabel_wedstrijd,2,FALSE),"")</f>
        <v>4768</v>
      </c>
      <c r="C15" s="44" t="str">
        <f>IFERROR(VLOOKUP(A15,tabel_wedstrijd,3,FALSE),"")</f>
        <v>DEDIER Georges</v>
      </c>
      <c r="D15" s="42" t="str">
        <f>IFERROR(VLOOKUP(A15,tabel_wedstrijd,4,FALSE),"")</f>
        <v>DOS</v>
      </c>
      <c r="E15" s="24"/>
      <c r="F15" s="25"/>
      <c r="G15" s="25"/>
      <c r="H15" s="26" t="str">
        <f t="shared" ref="H15:H17" si="2">IF(G15=0," ",TRUNC(F15/G15,2))</f>
        <v xml:space="preserve"> </v>
      </c>
      <c r="I15" s="25"/>
      <c r="J15" s="60"/>
      <c r="M15">
        <v>3</v>
      </c>
      <c r="N15" s="40">
        <v>1143</v>
      </c>
      <c r="O15" t="str">
        <f t="shared" si="0"/>
        <v>LOUAGIE Bjorn</v>
      </c>
      <c r="P15" t="str">
        <f t="shared" si="1"/>
        <v>K.GHOK</v>
      </c>
      <c r="Q15" s="40"/>
    </row>
    <row r="16" spans="1:17" ht="20.25" customHeight="1" x14ac:dyDescent="0.3">
      <c r="A16" s="40">
        <v>4</v>
      </c>
      <c r="B16" s="46">
        <f>IFERROR(VLOOKUP(A16,tabel_wedstrijd,2,FALSE),"")</f>
        <v>7821</v>
      </c>
      <c r="C16" s="44" t="str">
        <f>IFERROR(VLOOKUP(A16,tabel_wedstrijd,3,FALSE),"")</f>
        <v>VROMANT Marc</v>
      </c>
      <c r="D16" s="42" t="str">
        <f>IFERROR(VLOOKUP(A16,tabel_wedstrijd,4,FALSE),"")</f>
        <v>K.GHOK</v>
      </c>
      <c r="E16" s="24"/>
      <c r="F16" s="25"/>
      <c r="G16" s="25"/>
      <c r="H16" s="26" t="str">
        <f t="shared" si="2"/>
        <v xml:space="preserve"> </v>
      </c>
      <c r="I16" s="25"/>
      <c r="J16" s="60"/>
      <c r="M16">
        <v>4</v>
      </c>
      <c r="N16" s="40">
        <v>7821</v>
      </c>
      <c r="O16" t="str">
        <f t="shared" si="0"/>
        <v>VROMANT Marc</v>
      </c>
      <c r="P16" t="str">
        <f t="shared" si="1"/>
        <v>K.GHOK</v>
      </c>
      <c r="Q16" s="40"/>
    </row>
    <row r="17" spans="1:19" ht="20.399999999999999" x14ac:dyDescent="0.3">
      <c r="A17" s="40">
        <v>3</v>
      </c>
      <c r="B17" s="46">
        <f>IFERROR(VLOOKUP(A17,tabel_wedstrijd,2,FALSE),"")</f>
        <v>1143</v>
      </c>
      <c r="C17" s="44" t="str">
        <f>IFERROR(VLOOKUP(A17,tabel_wedstrijd,3,FALSE),"")</f>
        <v>LOUAGIE Bjorn</v>
      </c>
      <c r="D17" s="42" t="str">
        <f>IFERROR(VLOOKUP(A17,tabel_wedstrijd,4,FALSE),"")</f>
        <v>K.GHOK</v>
      </c>
      <c r="E17" s="24"/>
      <c r="F17" s="25"/>
      <c r="G17" s="25"/>
      <c r="H17" s="26" t="str">
        <f t="shared" si="2"/>
        <v xml:space="preserve"> </v>
      </c>
      <c r="I17" s="25"/>
      <c r="J17" s="60"/>
      <c r="M17">
        <v>5</v>
      </c>
      <c r="N17" s="40">
        <v>4768</v>
      </c>
      <c r="O17" t="str">
        <f t="shared" si="0"/>
        <v>DEDIER Georges</v>
      </c>
      <c r="P17" t="str">
        <f t="shared" si="1"/>
        <v>DOS</v>
      </c>
      <c r="Q17" s="40"/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0">
        <f>IF(G18=0,0,F18/G18)</f>
        <v>0</v>
      </c>
      <c r="I18" s="49">
        <f>MAX(I14:I17)</f>
        <v>0</v>
      </c>
      <c r="J18" s="61"/>
      <c r="M18">
        <v>6</v>
      </c>
      <c r="N18" s="40">
        <v>7308</v>
      </c>
      <c r="O18" t="str">
        <f t="shared" si="0"/>
        <v>CLAUS Gino</v>
      </c>
      <c r="P18" t="str">
        <f t="shared" si="1"/>
        <v>KK</v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2265</v>
      </c>
      <c r="C20" s="38" t="str">
        <f>IFERROR(VLOOKUP(A20,tabel_wedstrijd,3,FALSE),"")</f>
        <v>SAMYN Didier</v>
      </c>
      <c r="D20" s="39" t="str">
        <f>IFERROR(VLOOKUP(A20,tabel_wedstrijd,4,FALSE),"")</f>
        <v>K.Br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3</v>
      </c>
      <c r="B21" s="45">
        <f>IFERROR(VLOOKUP(A21,tabel_wedstrijd,2,FALSE),"")</f>
        <v>1143</v>
      </c>
      <c r="C21" s="43" t="str">
        <f>IFERROR(VLOOKUP(A21,tabel_wedstrijd,3,FALSE),"")</f>
        <v>LOUAGIE Bjorn</v>
      </c>
      <c r="D21" s="41" t="str">
        <f>IFERROR(VLOOKUP(A21,tabel_wedstrijd,4,FALSE),"")</f>
        <v>K.GHOK</v>
      </c>
      <c r="E21" s="21"/>
      <c r="F21" s="22"/>
      <c r="G21" s="22"/>
      <c r="H21" s="23" t="str">
        <f>IF(G21=0," ",TRUNC(F21/G21,2))</f>
        <v xml:space="preserve"> </v>
      </c>
      <c r="I21" s="22"/>
      <c r="J21" s="59"/>
      <c r="Q21" s="40"/>
    </row>
    <row r="22" spans="1:19" ht="20.399999999999999" x14ac:dyDescent="0.3">
      <c r="A22" s="51">
        <v>4</v>
      </c>
      <c r="B22" s="46">
        <f>IFERROR(VLOOKUP(A22,tabel_wedstrijd,2,FALSE),"")</f>
        <v>7821</v>
      </c>
      <c r="C22" s="44" t="str">
        <f>IFERROR(VLOOKUP(A22,tabel_wedstrijd,3,FALSE),"")</f>
        <v>VROMANT Marc</v>
      </c>
      <c r="D22" s="42" t="str">
        <f>IFERROR(VLOOKUP(A22,tabel_wedstrijd,4,FALSE),"")</f>
        <v>K.GHOK</v>
      </c>
      <c r="E22" s="24"/>
      <c r="F22" s="25"/>
      <c r="G22" s="25"/>
      <c r="H22" s="26" t="str">
        <f t="shared" ref="H22:H24" si="3">IF(G22=0," ",TRUNC(F22/G22,2))</f>
        <v xml:space="preserve"> </v>
      </c>
      <c r="I22" s="25"/>
      <c r="J22" s="60"/>
      <c r="Q22" s="40"/>
    </row>
    <row r="23" spans="1:19" ht="20.399999999999999" x14ac:dyDescent="0.3">
      <c r="A23" s="51">
        <v>6</v>
      </c>
      <c r="B23" s="46">
        <f>IFERROR(VLOOKUP(A23,tabel_wedstrijd,2,FALSE),"")</f>
        <v>7308</v>
      </c>
      <c r="C23" s="44" t="str">
        <f>IFERROR(VLOOKUP(A23,tabel_wedstrijd,3,FALSE),"")</f>
        <v>CLAUS Gino</v>
      </c>
      <c r="D23" s="42" t="str">
        <f>IFERROR(VLOOKUP(A23,tabel_wedstrijd,4,FALSE),"")</f>
        <v>KK</v>
      </c>
      <c r="E23" s="24"/>
      <c r="F23" s="25"/>
      <c r="G23" s="25"/>
      <c r="H23" s="26" t="str">
        <f t="shared" si="3"/>
        <v xml:space="preserve"> </v>
      </c>
      <c r="I23" s="25"/>
      <c r="J23" s="60"/>
      <c r="Q23" s="40"/>
    </row>
    <row r="24" spans="1:19" ht="20.399999999999999" x14ac:dyDescent="0.3">
      <c r="A24" s="51">
        <v>5</v>
      </c>
      <c r="B24" s="46">
        <f>IFERROR(VLOOKUP(A24,tabel_wedstrijd,2,FALSE),"")</f>
        <v>4768</v>
      </c>
      <c r="C24" s="44" t="str">
        <f>IFERROR(VLOOKUP(A24,tabel_wedstrijd,3,FALSE),"")</f>
        <v>DEDIER Georges</v>
      </c>
      <c r="D24" s="42" t="str">
        <f>IFERROR(VLOOKUP(A24,tabel_wedstrijd,4,FALSE),"")</f>
        <v>DOS</v>
      </c>
      <c r="E24" s="24"/>
      <c r="F24" s="25"/>
      <c r="G24" s="25"/>
      <c r="H24" s="26" t="str">
        <f t="shared" si="3"/>
        <v xml:space="preserve"> </v>
      </c>
      <c r="I24" s="25"/>
      <c r="J24" s="60"/>
      <c r="Q24" s="40"/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0">
        <f>IF(G25=0,0,F25/G25)</f>
        <v>0</v>
      </c>
      <c r="I25" s="49">
        <f>MAX(I21:I24)</f>
        <v>0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1143</v>
      </c>
      <c r="C27" s="38" t="str">
        <f>IFERROR(VLOOKUP(A27,tabel_wedstrijd,3,FALSE),"")</f>
        <v>LOUAGIE Bjorn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5</v>
      </c>
      <c r="B28" s="45">
        <f>IFERROR(VLOOKUP(A28,tabel_wedstrijd,2,FALSE),"")</f>
        <v>4768</v>
      </c>
      <c r="C28" s="43" t="str">
        <f>IFERROR(VLOOKUP(A28,tabel_wedstrijd,3,FALSE),"")</f>
        <v>DEDIER Georges</v>
      </c>
      <c r="D28" s="41" t="str">
        <f>IFERROR(VLOOKUP(A28,tabel_wedstrijd,4,FALSE),"")</f>
        <v>DOS</v>
      </c>
      <c r="E28" s="21"/>
      <c r="F28" s="22"/>
      <c r="G28" s="22"/>
      <c r="H28" s="23" t="str">
        <f>IF(G28=0," ",TRUNC(F28/G28,2))</f>
        <v xml:space="preserve"> </v>
      </c>
      <c r="I28" s="22"/>
      <c r="J28" s="59"/>
      <c r="Q28" s="40"/>
    </row>
    <row r="29" spans="1:19" ht="20.399999999999999" x14ac:dyDescent="0.3">
      <c r="A29" s="51">
        <v>2</v>
      </c>
      <c r="B29" s="46">
        <f>IFERROR(VLOOKUP(A29,tabel_wedstrijd,2,FALSE),"")</f>
        <v>2265</v>
      </c>
      <c r="C29" s="44" t="str">
        <f>IFERROR(VLOOKUP(A29,tabel_wedstrijd,3,FALSE),"")</f>
        <v>SAMYN Didier</v>
      </c>
      <c r="D29" s="42" t="str">
        <f>IFERROR(VLOOKUP(A29,tabel_wedstrijd,4,FALSE),"")</f>
        <v>K.Br</v>
      </c>
      <c r="E29" s="24"/>
      <c r="F29" s="25"/>
      <c r="G29" s="25"/>
      <c r="H29" s="26" t="str">
        <f t="shared" ref="H29:H31" si="4">IF(G29=0," ",TRUNC(F29/G29,2))</f>
        <v xml:space="preserve"> </v>
      </c>
      <c r="I29" s="25"/>
      <c r="J29" s="60"/>
      <c r="Q29" s="40"/>
    </row>
    <row r="30" spans="1:19" ht="20.399999999999999" x14ac:dyDescent="0.3">
      <c r="A30" s="51">
        <v>6</v>
      </c>
      <c r="B30" s="46">
        <f>IFERROR(VLOOKUP(A30,tabel_wedstrijd,2,FALSE),"")</f>
        <v>7308</v>
      </c>
      <c r="C30" s="44" t="str">
        <f>IFERROR(VLOOKUP(A30,tabel_wedstrijd,3,FALSE),"")</f>
        <v>CLAUS Gino</v>
      </c>
      <c r="D30" s="42" t="str">
        <f>IFERROR(VLOOKUP(A30,tabel_wedstrijd,4,FALSE),"")</f>
        <v>KK</v>
      </c>
      <c r="E30" s="24"/>
      <c r="F30" s="25"/>
      <c r="G30" s="25"/>
      <c r="H30" s="26" t="str">
        <f t="shared" si="4"/>
        <v xml:space="preserve"> </v>
      </c>
      <c r="I30" s="25"/>
      <c r="J30" s="60"/>
      <c r="Q30" s="40"/>
    </row>
    <row r="31" spans="1:19" ht="20.399999999999999" x14ac:dyDescent="0.3">
      <c r="A31" s="51">
        <v>1</v>
      </c>
      <c r="B31" s="46">
        <f>IFERROR(VLOOKUP(A31,tabel_wedstrijd,2,FALSE),"")</f>
        <v>8669</v>
      </c>
      <c r="C31" s="44" t="str">
        <f>IFERROR(VLOOKUP(A31,tabel_wedstrijd,3,FALSE),"")</f>
        <v>DE CLERCK Jean</v>
      </c>
      <c r="D31" s="42" t="str">
        <f>IFERROR(VLOOKUP(A31,tabel_wedstrijd,4,FALSE),"")</f>
        <v>K.Br</v>
      </c>
      <c r="E31" s="24"/>
      <c r="F31" s="25"/>
      <c r="G31" s="25"/>
      <c r="H31" s="26" t="str">
        <f t="shared" si="4"/>
        <v xml:space="preserve"> </v>
      </c>
      <c r="I31" s="25"/>
      <c r="J31" s="60"/>
      <c r="Q31" s="40"/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0">
        <f>IF(G32=0,0,F32/G32)</f>
        <v>0</v>
      </c>
      <c r="I32" s="49">
        <f>MAX(I28:I31)</f>
        <v>0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7821</v>
      </c>
      <c r="C34" s="38" t="str">
        <f>IFERROR(VLOOKUP(A34,tabel_wedstrijd,3,FALSE),"")</f>
        <v>VROMANT Marc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6</v>
      </c>
      <c r="B35" s="45">
        <f>IFERROR(VLOOKUP(A35,tabel_wedstrijd,2,FALSE),"")</f>
        <v>7308</v>
      </c>
      <c r="C35" s="43" t="str">
        <f>IFERROR(VLOOKUP(A35,tabel_wedstrijd,3,FALSE),"")</f>
        <v>CLAUS Gino</v>
      </c>
      <c r="D35" s="41" t="str">
        <f>IFERROR(VLOOKUP(A35,tabel_wedstrijd,4,FALSE),"")</f>
        <v>KK</v>
      </c>
      <c r="E35" s="21"/>
      <c r="F35" s="22"/>
      <c r="G35" s="22"/>
      <c r="H35" s="23" t="str">
        <f>IF(G35=0," ",TRUNC(F35/G35,2))</f>
        <v xml:space="preserve"> </v>
      </c>
      <c r="I35" s="22"/>
      <c r="J35" s="59"/>
      <c r="Q35" s="40"/>
    </row>
    <row r="36" spans="1:17" ht="20.399999999999999" x14ac:dyDescent="0.3">
      <c r="A36" s="51">
        <v>2</v>
      </c>
      <c r="B36" s="46">
        <f>IFERROR(VLOOKUP(A36,tabel_wedstrijd,2,FALSE),"")</f>
        <v>2265</v>
      </c>
      <c r="C36" s="44" t="str">
        <f>IFERROR(VLOOKUP(A36,tabel_wedstrijd,3,FALSE),"")</f>
        <v>SAMYN Didier</v>
      </c>
      <c r="D36" s="42" t="str">
        <f>IFERROR(VLOOKUP(A36,tabel_wedstrijd,4,FALSE),"")</f>
        <v>K.Br</v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60"/>
      <c r="Q36" s="40"/>
    </row>
    <row r="37" spans="1:17" ht="20.399999999999999" x14ac:dyDescent="0.3">
      <c r="A37" s="51">
        <v>1</v>
      </c>
      <c r="B37" s="46">
        <f>IFERROR(VLOOKUP(A37,tabel_wedstrijd,2,FALSE),"")</f>
        <v>8669</v>
      </c>
      <c r="C37" s="44" t="str">
        <f>IFERROR(VLOOKUP(A37,tabel_wedstrijd,3,FALSE),"")</f>
        <v>DE CLERCK Jean</v>
      </c>
      <c r="D37" s="42" t="str">
        <f>IFERROR(VLOOKUP(A37,tabel_wedstrijd,4,FALSE),"")</f>
        <v>K.Br</v>
      </c>
      <c r="E37" s="24"/>
      <c r="F37" s="25"/>
      <c r="G37" s="25"/>
      <c r="H37" s="26" t="str">
        <f t="shared" si="5"/>
        <v xml:space="preserve"> </v>
      </c>
      <c r="I37" s="25"/>
      <c r="J37" s="60"/>
      <c r="Q37" s="40"/>
    </row>
    <row r="38" spans="1:17" ht="20.399999999999999" x14ac:dyDescent="0.3">
      <c r="A38" s="51">
        <v>5</v>
      </c>
      <c r="B38" s="46">
        <f>IFERROR(VLOOKUP(A38,tabel_wedstrijd,2,FALSE),"")</f>
        <v>4768</v>
      </c>
      <c r="C38" s="44" t="str">
        <f>IFERROR(VLOOKUP(A38,tabel_wedstrijd,3,FALSE),"")</f>
        <v>DEDIER Georges</v>
      </c>
      <c r="D38" s="42" t="str">
        <f>IFERROR(VLOOKUP(A38,tabel_wedstrijd,4,FALSE),"")</f>
        <v>DOS</v>
      </c>
      <c r="E38" s="24"/>
      <c r="F38" s="25"/>
      <c r="G38" s="25"/>
      <c r="H38" s="26" t="str">
        <f t="shared" si="5"/>
        <v xml:space="preserve"> </v>
      </c>
      <c r="I38" s="25"/>
      <c r="J38" s="60"/>
      <c r="Q38" s="40"/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4768</v>
      </c>
      <c r="C41" s="38" t="str">
        <f>IFERROR(VLOOKUP(A41,tabel_wedstrijd,3,FALSE),"")</f>
        <v>DEDIER Georges</v>
      </c>
      <c r="D41" s="39" t="str">
        <f>IFERROR(VLOOKUP(A41,tabel_wedstrijd,4,FALSE),"")</f>
        <v>DOS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>
        <v>3</v>
      </c>
      <c r="B42" s="45">
        <f>IFERROR(VLOOKUP(A42,tabel_wedstrijd,2,FALSE),"")</f>
        <v>1143</v>
      </c>
      <c r="C42" s="43" t="str">
        <f>IFERROR(VLOOKUP(A42,tabel_wedstrijd,3,FALSE),"")</f>
        <v>LOUAGIE Bjorn</v>
      </c>
      <c r="D42" s="41" t="str">
        <f>IFERROR(VLOOKUP(A42,tabel_wedstrijd,4,FALSE),"")</f>
        <v>K.GHOK</v>
      </c>
      <c r="E42" s="21">
        <v>0</v>
      </c>
      <c r="F42" s="22">
        <v>12</v>
      </c>
      <c r="G42" s="22">
        <v>22</v>
      </c>
      <c r="H42" s="23">
        <f>IF(G42=0," ",TRUNC(F42/G42,2))</f>
        <v>0.54</v>
      </c>
      <c r="I42" s="22">
        <v>4</v>
      </c>
      <c r="J42" s="59"/>
      <c r="Q42" s="40"/>
    </row>
    <row r="43" spans="1:17" ht="20.399999999999999" x14ac:dyDescent="0.3">
      <c r="A43" s="40">
        <v>1</v>
      </c>
      <c r="B43" s="46">
        <f>IFERROR(VLOOKUP(A43,tabel_wedstrijd,2,FALSE),"")</f>
        <v>8669</v>
      </c>
      <c r="C43" s="44" t="str">
        <f>IFERROR(VLOOKUP(A43,tabel_wedstrijd,3,FALSE),"")</f>
        <v>DE CLERCK Jean</v>
      </c>
      <c r="D43" s="42" t="str">
        <f>IFERROR(VLOOKUP(A43,tabel_wedstrijd,4,FALSE),"")</f>
        <v>K.Br</v>
      </c>
      <c r="E43" s="24">
        <v>0</v>
      </c>
      <c r="F43" s="25">
        <v>13</v>
      </c>
      <c r="G43" s="25">
        <v>29</v>
      </c>
      <c r="H43" s="26">
        <f t="shared" ref="H43:H45" si="6">IF(G43=0," ",TRUNC(F43/G43,2))</f>
        <v>0.44</v>
      </c>
      <c r="I43" s="25">
        <v>2</v>
      </c>
      <c r="J43" s="60"/>
      <c r="Q43" s="40"/>
    </row>
    <row r="44" spans="1:17" ht="20.399999999999999" x14ac:dyDescent="0.3">
      <c r="A44" s="40">
        <v>4</v>
      </c>
      <c r="B44" s="46">
        <f>IFERROR(VLOOKUP(A44,tabel_wedstrijd,2,FALSE),"")</f>
        <v>7821</v>
      </c>
      <c r="C44" s="44" t="str">
        <f>IFERROR(VLOOKUP(A44,tabel_wedstrijd,3,FALSE),"")</f>
        <v>VROMANT Marc</v>
      </c>
      <c r="D44" s="42" t="str">
        <f>IFERROR(VLOOKUP(A44,tabel_wedstrijd,4,FALSE),"")</f>
        <v>K.GHOK</v>
      </c>
      <c r="E44" s="24">
        <v>0</v>
      </c>
      <c r="F44" s="25">
        <v>19</v>
      </c>
      <c r="G44" s="25">
        <v>39</v>
      </c>
      <c r="H44" s="26">
        <f t="shared" si="6"/>
        <v>0.48</v>
      </c>
      <c r="I44" s="25">
        <v>4</v>
      </c>
      <c r="J44" s="60"/>
      <c r="Q44" s="40"/>
    </row>
    <row r="45" spans="1:17" ht="20.399999999999999" x14ac:dyDescent="0.3">
      <c r="A45" s="40">
        <v>2</v>
      </c>
      <c r="B45" s="46">
        <f>IFERROR(VLOOKUP(A45,tabel_wedstrijd,2,FALSE),"")</f>
        <v>2265</v>
      </c>
      <c r="C45" s="44" t="str">
        <f>IFERROR(VLOOKUP(A45,tabel_wedstrijd,3,FALSE),"")</f>
        <v>SAMYN Didier</v>
      </c>
      <c r="D45" s="42" t="str">
        <f>IFERROR(VLOOKUP(A45,tabel_wedstrijd,4,FALSE),"")</f>
        <v>K.Br</v>
      </c>
      <c r="E45" s="24">
        <v>0</v>
      </c>
      <c r="F45" s="25">
        <v>15</v>
      </c>
      <c r="G45" s="25">
        <v>24</v>
      </c>
      <c r="H45" s="26">
        <f t="shared" si="6"/>
        <v>0.62</v>
      </c>
      <c r="I45" s="25">
        <v>2</v>
      </c>
      <c r="J45" s="60"/>
      <c r="Q45" s="40"/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>OG</v>
      </c>
      <c r="E46" s="48">
        <f>SUM(E42:E45)</f>
        <v>0</v>
      </c>
      <c r="F46" s="49">
        <f>SUM(F42:F45)</f>
        <v>59</v>
      </c>
      <c r="G46" s="49">
        <f>SUM(G42:G45)</f>
        <v>114</v>
      </c>
      <c r="H46" s="50">
        <f>IF(G46=0,0,F46/G46)</f>
        <v>0.51754385964912286</v>
      </c>
      <c r="I46" s="49">
        <f>MAX(I42:I45)</f>
        <v>4</v>
      </c>
      <c r="J46" s="61"/>
      <c r="Q46" s="40"/>
    </row>
    <row r="47" spans="1:17" ht="9.75" customHeight="1" thickTop="1" thickBot="1" x14ac:dyDescent="0.35"/>
    <row r="48" spans="1:17" ht="22.2" thickTop="1" thickBot="1" x14ac:dyDescent="0.35">
      <c r="A48" s="40">
        <v>6</v>
      </c>
      <c r="B48" s="38">
        <f>IFERROR(VLOOKUP(A48,tabel_wedstrijd,2,FALSE),"")</f>
        <v>7308</v>
      </c>
      <c r="C48" s="38" t="str">
        <f>IFERROR(VLOOKUP(A48,tabel_wedstrijd,3,FALSE),"")</f>
        <v>CLAUS Gino</v>
      </c>
      <c r="D48" s="39" t="str">
        <f>IFERROR(VLOOKUP(A48,tabel_wedstrijd,4,FALSE),"")</f>
        <v>KK</v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1:10" ht="21" thickTop="1" x14ac:dyDescent="0.3">
      <c r="A49" s="40">
        <v>4</v>
      </c>
      <c r="B49" s="45">
        <f>IFERROR(VLOOKUP(A49,tabel_wedstrijd,2,FALSE),"")</f>
        <v>7821</v>
      </c>
      <c r="C49" s="43" t="str">
        <f>IFERROR(VLOOKUP(A49,tabel_wedstrijd,3,FALSE),"")</f>
        <v>VROMANT Marc</v>
      </c>
      <c r="D49" s="41" t="str">
        <f>IFERROR(VLOOKUP(A49,tabel_wedstrijd,4,FALSE),"")</f>
        <v>K.GHOK</v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1:10" ht="20.399999999999999" x14ac:dyDescent="0.3">
      <c r="A50" s="40">
        <v>1</v>
      </c>
      <c r="B50" s="46">
        <f>IFERROR(VLOOKUP(A50,tabel_wedstrijd,2,FALSE),"")</f>
        <v>8669</v>
      </c>
      <c r="C50" s="44" t="str">
        <f>IFERROR(VLOOKUP(A50,tabel_wedstrijd,3,FALSE),"")</f>
        <v>DE CLERCK Jean</v>
      </c>
      <c r="D50" s="42" t="str">
        <f>IFERROR(VLOOKUP(A50,tabel_wedstrijd,4,FALSE),"")</f>
        <v>K.Br</v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1:10" ht="20.399999999999999" x14ac:dyDescent="0.3">
      <c r="A51" s="40">
        <v>2</v>
      </c>
      <c r="B51" s="46">
        <f>IFERROR(VLOOKUP(A51,tabel_wedstrijd,2,FALSE),"")</f>
        <v>2265</v>
      </c>
      <c r="C51" s="44" t="str">
        <f>IFERROR(VLOOKUP(A51,tabel_wedstrijd,3,FALSE),"")</f>
        <v>SAMYN Didier</v>
      </c>
      <c r="D51" s="42" t="str">
        <f>IFERROR(VLOOKUP(A51,tabel_wedstrijd,4,FALSE),"")</f>
        <v>K.Br</v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1:10" ht="20.399999999999999" x14ac:dyDescent="0.3">
      <c r="A52" s="40">
        <v>3</v>
      </c>
      <c r="B52" s="46">
        <f>IFERROR(VLOOKUP(A52,tabel_wedstrijd,2,FALSE),"")</f>
        <v>1143</v>
      </c>
      <c r="C52" s="44" t="str">
        <f>IFERROR(VLOOKUP(A52,tabel_wedstrijd,3,FALSE),"")</f>
        <v>LOUAGIE Bjorn</v>
      </c>
      <c r="D52" s="42" t="str">
        <f>IFERROR(VLOOKUP(A52,tabel_wedstrijd,4,FALSE),"")</f>
        <v>K.GHOK</v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1:10" ht="25.2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1:10" ht="9.75" customHeight="1" thickTop="1" x14ac:dyDescent="0.3"/>
    <row r="55" spans="1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1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1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1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1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1:10" ht="27.75" hidden="1" customHeight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27" priority="7" operator="containsText" text="PR">
      <formula>NOT(ISERROR(SEARCH("PR",D18)))</formula>
    </cfRule>
  </conditionalFormatting>
  <conditionalFormatting sqref="D25">
    <cfRule type="containsText" dxfId="26" priority="6" operator="containsText" text="PR">
      <formula>NOT(ISERROR(SEARCH("PR",D25)))</formula>
    </cfRule>
  </conditionalFormatting>
  <conditionalFormatting sqref="D32">
    <cfRule type="containsText" dxfId="25" priority="5" operator="containsText" text="PR">
      <formula>NOT(ISERROR(SEARCH("PR",D32)))</formula>
    </cfRule>
  </conditionalFormatting>
  <conditionalFormatting sqref="D39">
    <cfRule type="containsText" dxfId="24" priority="4" operator="containsText" text="PR">
      <formula>NOT(ISERROR(SEARCH("PR",D39)))</formula>
    </cfRule>
  </conditionalFormatting>
  <conditionalFormatting sqref="D46">
    <cfRule type="containsText" dxfId="23" priority="3" operator="containsText" text="PR">
      <formula>NOT(ISERROR(SEARCH("PR",D46)))</formula>
    </cfRule>
  </conditionalFormatting>
  <conditionalFormatting sqref="D53">
    <cfRule type="containsText" dxfId="22" priority="2" operator="containsText" text="PR">
      <formula>NOT(ISERROR(SEARCH("PR",D53)))</formula>
    </cfRule>
  </conditionalFormatting>
  <conditionalFormatting sqref="D60">
    <cfRule type="containsText" dxfId="21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0"/>
  <sheetViews>
    <sheetView zoomScale="70" zoomScaleNormal="70" workbookViewId="0">
      <pane ySplit="11" topLeftCell="A12" activePane="bottomLeft" state="frozen"/>
      <selection pane="bottomLeft" activeCell="A60" sqref="A48:XFD60"/>
    </sheetView>
  </sheetViews>
  <sheetFormatPr defaultRowHeight="14.4" x14ac:dyDescent="0.3"/>
  <cols>
    <col min="1" max="1" width="3.554687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6" ht="7.5" customHeight="1" thickBot="1" x14ac:dyDescent="0.35"/>
    <row r="2" spans="1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6" ht="33.6" x14ac:dyDescent="0.3">
      <c r="B8" s="76" t="s">
        <v>830</v>
      </c>
      <c r="C8" s="77"/>
      <c r="D8" s="77"/>
      <c r="E8" s="77"/>
      <c r="F8" s="77"/>
      <c r="G8" s="77"/>
      <c r="H8" s="77"/>
      <c r="I8" s="77"/>
      <c r="J8" s="78"/>
    </row>
    <row r="9" spans="1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6" ht="21" x14ac:dyDescent="0.3">
      <c r="B10" s="7" t="s">
        <v>3</v>
      </c>
      <c r="C10" s="8" t="s">
        <v>828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1:16" ht="21.6" thickBot="1" x14ac:dyDescent="0.35">
      <c r="B11" s="11" t="s">
        <v>9</v>
      </c>
      <c r="C11" s="12" t="s">
        <v>836</v>
      </c>
      <c r="D11" s="80">
        <v>2.2999999999999998</v>
      </c>
      <c r="E11" s="80"/>
      <c r="F11" s="13">
        <v>160</v>
      </c>
      <c r="G11" s="14"/>
      <c r="H11" s="15">
        <v>12</v>
      </c>
      <c r="I11" s="15">
        <v>18</v>
      </c>
      <c r="J11" s="16">
        <v>26</v>
      </c>
    </row>
    <row r="12" spans="1:16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6" ht="22.2" thickTop="1" thickBot="1" x14ac:dyDescent="0.35">
      <c r="A13" s="40">
        <v>1</v>
      </c>
      <c r="B13" s="38">
        <f>IFERROR(VLOOKUP(A13,tabel_wedstrijd,2,FALSE),"")</f>
        <v>4147</v>
      </c>
      <c r="C13" s="38" t="str">
        <f>IFERROR(VLOOKUP(A13,tabel_wedstrijd,3,FALSE),"")</f>
        <v>D'HONT Steven</v>
      </c>
      <c r="D13" s="39" t="str">
        <f>IFERROR(VLOOKUP(A13,tabel_wedstrijd,4,FALSE),"")</f>
        <v>K.GHOK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4147</v>
      </c>
      <c r="O13" t="str">
        <f t="shared" ref="O13:O20" si="0">IFERROR(VLOOKUP(N13,Tabel_Leden,2,FALSE),"")</f>
        <v>D'HONT Steven</v>
      </c>
      <c r="P13" t="str">
        <f t="shared" ref="P13:P20" si="1">IFERROR(VLOOKUP(N13,Tabel_Leden,3,FALSE),"")</f>
        <v>K.GHOK</v>
      </c>
    </row>
    <row r="14" spans="1:16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23" t="str">
        <f>IF(G14=0," ",TRUNC(F14/G14,2))</f>
        <v xml:space="preserve"> </v>
      </c>
      <c r="I14" s="22"/>
      <c r="J14" s="59"/>
      <c r="M14">
        <v>2</v>
      </c>
      <c r="N14" s="40">
        <v>4560</v>
      </c>
      <c r="O14" t="str">
        <f t="shared" si="0"/>
        <v>STANDAERT Peter</v>
      </c>
      <c r="P14" t="str">
        <f t="shared" si="1"/>
        <v>K.EBC</v>
      </c>
    </row>
    <row r="15" spans="1:16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26" t="str">
        <f t="shared" ref="H15:H17" si="2">IF(G15=0," ",TRUNC(F15/G15,2))</f>
        <v xml:space="preserve"> </v>
      </c>
      <c r="I15" s="25"/>
      <c r="J15" s="60"/>
      <c r="M15">
        <v>3</v>
      </c>
      <c r="N15" s="40">
        <v>9078</v>
      </c>
      <c r="O15" t="str">
        <f t="shared" si="0"/>
        <v>BEKAERT Bernhard</v>
      </c>
      <c r="P15" t="str">
        <f t="shared" si="1"/>
        <v>KK</v>
      </c>
    </row>
    <row r="16" spans="1:16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26" t="str">
        <f t="shared" si="2"/>
        <v xml:space="preserve"> </v>
      </c>
      <c r="I16" s="25"/>
      <c r="J16" s="60"/>
      <c r="M16">
        <v>4</v>
      </c>
      <c r="N16" s="40">
        <v>9079</v>
      </c>
      <c r="O16" t="str">
        <f t="shared" si="0"/>
        <v>HIMPE Jean</v>
      </c>
      <c r="P16" t="str">
        <f t="shared" si="1"/>
        <v>KK</v>
      </c>
    </row>
    <row r="17" spans="1:16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26" t="str">
        <f t="shared" si="2"/>
        <v xml:space="preserve"> </v>
      </c>
      <c r="I17" s="25"/>
      <c r="J17" s="60"/>
      <c r="M17">
        <v>5</v>
      </c>
      <c r="N17" s="40">
        <v>6706</v>
      </c>
      <c r="O17" t="str">
        <f t="shared" si="0"/>
        <v>DE FAUW Guy</v>
      </c>
      <c r="P17" t="str">
        <f t="shared" si="1"/>
        <v>K.BCAW</v>
      </c>
    </row>
    <row r="18" spans="1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0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1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1:16" ht="22.2" thickTop="1" thickBot="1" x14ac:dyDescent="0.35">
      <c r="A20" s="40">
        <v>2</v>
      </c>
      <c r="B20" s="38">
        <f>IFERROR(VLOOKUP(A20,tabel_wedstrijd,2,FALSE),"")</f>
        <v>4560</v>
      </c>
      <c r="C20" s="38" t="str">
        <f>IFERROR(VLOOKUP(A20,tabel_wedstrijd,3,FALSE),"")</f>
        <v>STANDAERT Peter</v>
      </c>
      <c r="D20" s="39" t="str">
        <f>IFERROR(VLOOKUP(A20,tabel_wedstrijd,4,FALSE),"")</f>
        <v>K.EBC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1:16" ht="21" thickTop="1" x14ac:dyDescent="0.3">
      <c r="A21" s="40">
        <v>5</v>
      </c>
      <c r="B21" s="45">
        <f>IFERROR(VLOOKUP(A21,tabel_wedstrijd,2,FALSE),"")</f>
        <v>6706</v>
      </c>
      <c r="C21" s="43" t="str">
        <f>IFERROR(VLOOKUP(A21,tabel_wedstrijd,3,FALSE),"")</f>
        <v>DE FAUW Guy</v>
      </c>
      <c r="D21" s="41" t="str">
        <f>IFERROR(VLOOKUP(A21,tabel_wedstrijd,4,FALSE),"")</f>
        <v>K.BCAW</v>
      </c>
      <c r="E21" s="21"/>
      <c r="F21" s="22"/>
      <c r="G21" s="22"/>
      <c r="H21" s="23" t="str">
        <f>IF(G21=0," ",TRUNC(F21/G21,2))</f>
        <v xml:space="preserve"> </v>
      </c>
      <c r="I21" s="22"/>
      <c r="J21" s="59"/>
    </row>
    <row r="22" spans="1:16" ht="20.399999999999999" x14ac:dyDescent="0.3"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26" t="str">
        <f t="shared" ref="H22:H24" si="3">IF(G22=0," ",TRUNC(F22/G22,2))</f>
        <v xml:space="preserve"> </v>
      </c>
      <c r="I22" s="25"/>
      <c r="J22" s="60"/>
    </row>
    <row r="23" spans="1:16" ht="20.399999999999999" x14ac:dyDescent="0.3"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26" t="str">
        <f t="shared" si="3"/>
        <v xml:space="preserve"> </v>
      </c>
      <c r="I23" s="25"/>
      <c r="J23" s="60"/>
    </row>
    <row r="24" spans="1:16" ht="20.399999999999999" x14ac:dyDescent="0.3"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26" t="str">
        <f t="shared" si="3"/>
        <v xml:space="preserve"> </v>
      </c>
      <c r="I24" s="25"/>
      <c r="J24" s="60"/>
    </row>
    <row r="25" spans="1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0">
        <f>IF(G25=0,0,F25/G25)</f>
        <v>0</v>
      </c>
      <c r="I25" s="49">
        <f>MAX(I21:I24)</f>
        <v>0</v>
      </c>
      <c r="J25" s="61"/>
    </row>
    <row r="26" spans="1:16" ht="9.75" customHeight="1" thickTop="1" thickBot="1" x14ac:dyDescent="0.35"/>
    <row r="27" spans="1:16" ht="22.2" thickTop="1" thickBot="1" x14ac:dyDescent="0.35">
      <c r="A27" s="40">
        <v>3</v>
      </c>
      <c r="B27" s="38">
        <f>IFERROR(VLOOKUP(A27,tabel_wedstrijd,2,FALSE),"")</f>
        <v>9078</v>
      </c>
      <c r="C27" s="38" t="str">
        <f>IFERROR(VLOOKUP(A27,tabel_wedstrijd,3,FALSE),"")</f>
        <v>BEKAERT Bernhard</v>
      </c>
      <c r="D27" s="39" t="str">
        <f>IFERROR(VLOOKUP(A27,tabel_wedstrijd,4,FALSE),"")</f>
        <v>KK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1:16" ht="21" thickTop="1" x14ac:dyDescent="0.3">
      <c r="A28" s="40">
        <v>4</v>
      </c>
      <c r="B28" s="45">
        <f>IFERROR(VLOOKUP(A28,tabel_wedstrijd,2,FALSE),"")</f>
        <v>9079</v>
      </c>
      <c r="C28" s="43" t="str">
        <f>IFERROR(VLOOKUP(A28,tabel_wedstrijd,3,FALSE),"")</f>
        <v>HIMPE Jean</v>
      </c>
      <c r="D28" s="41" t="str">
        <f>IFERROR(VLOOKUP(A28,tabel_wedstrijd,4,FALSE),"")</f>
        <v>KK</v>
      </c>
      <c r="E28" s="21"/>
      <c r="F28" s="22"/>
      <c r="G28" s="22"/>
      <c r="H28" s="23" t="str">
        <f>IF(G28=0," ",TRUNC(F28/G28,2))</f>
        <v xml:space="preserve"> </v>
      </c>
      <c r="I28" s="22"/>
      <c r="J28" s="59"/>
    </row>
    <row r="29" spans="1:16" ht="20.399999999999999" x14ac:dyDescent="0.3"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26" t="str">
        <f t="shared" ref="H29:H31" si="4">IF(G29=0," ",TRUNC(F29/G29,2))</f>
        <v xml:space="preserve"> </v>
      </c>
      <c r="I29" s="25"/>
      <c r="J29" s="60"/>
    </row>
    <row r="30" spans="1:16" ht="20.399999999999999" x14ac:dyDescent="0.3"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26" t="str">
        <f t="shared" si="4"/>
        <v xml:space="preserve"> </v>
      </c>
      <c r="I30" s="25"/>
      <c r="J30" s="60"/>
    </row>
    <row r="31" spans="1:16" ht="20.399999999999999" x14ac:dyDescent="0.3"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26" t="str">
        <f t="shared" si="4"/>
        <v xml:space="preserve"> </v>
      </c>
      <c r="I31" s="25"/>
      <c r="J31" s="60"/>
    </row>
    <row r="32" spans="1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0">
        <f>IF(G32=0,0,F32/G32)</f>
        <v>0</v>
      </c>
      <c r="I32" s="49">
        <f>MAX(I28:I31)</f>
        <v>0</v>
      </c>
      <c r="J32" s="61"/>
    </row>
    <row r="33" spans="1:10" ht="9.75" customHeight="1" thickTop="1" thickBot="1" x14ac:dyDescent="0.35"/>
    <row r="34" spans="1:10" ht="22.2" thickTop="1" thickBot="1" x14ac:dyDescent="0.35">
      <c r="A34" s="40">
        <v>4</v>
      </c>
      <c r="B34" s="38">
        <f>IFERROR(VLOOKUP(A34,tabel_wedstrijd,2,FALSE),"")</f>
        <v>9079</v>
      </c>
      <c r="C34" s="38" t="str">
        <f>IFERROR(VLOOKUP(A34,tabel_wedstrijd,3,FALSE),"")</f>
        <v>HIMPE Jean</v>
      </c>
      <c r="D34" s="39" t="str">
        <f>IFERROR(VLOOKUP(A34,tabel_wedstrijd,4,FALSE),"")</f>
        <v>KK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1:10" ht="21" thickTop="1" x14ac:dyDescent="0.3">
      <c r="A35" s="40">
        <v>3</v>
      </c>
      <c r="B35" s="45">
        <f>IFERROR(VLOOKUP(A35,tabel_wedstrijd,2,FALSE),"")</f>
        <v>9078</v>
      </c>
      <c r="C35" s="43" t="str">
        <f>IFERROR(VLOOKUP(A35,tabel_wedstrijd,3,FALSE),"")</f>
        <v>BEKAERT Bernhard</v>
      </c>
      <c r="D35" s="41" t="str">
        <f>IFERROR(VLOOKUP(A35,tabel_wedstrijd,4,FALSE),"")</f>
        <v>KK</v>
      </c>
      <c r="E35" s="21"/>
      <c r="F35" s="22"/>
      <c r="G35" s="22"/>
      <c r="H35" s="23" t="str">
        <f>IF(G35=0," ",TRUNC(F35/G35,2))</f>
        <v xml:space="preserve"> </v>
      </c>
      <c r="I35" s="22"/>
      <c r="J35" s="59"/>
    </row>
    <row r="36" spans="1:10" ht="20.399999999999999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60"/>
    </row>
    <row r="37" spans="1:10" ht="20.399999999999999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60"/>
    </row>
    <row r="38" spans="1:10" ht="20.399999999999999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60"/>
    </row>
    <row r="39" spans="1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61"/>
    </row>
    <row r="40" spans="1:10" ht="9.75" customHeight="1" thickTop="1" thickBot="1" x14ac:dyDescent="0.35"/>
    <row r="41" spans="1:10" ht="22.2" thickTop="1" thickBot="1" x14ac:dyDescent="0.35">
      <c r="A41" s="40">
        <v>5</v>
      </c>
      <c r="B41" s="38">
        <f>IFERROR(VLOOKUP(A41,tabel_wedstrijd,2,FALSE),"")</f>
        <v>6706</v>
      </c>
      <c r="C41" s="38" t="str">
        <f>IFERROR(VLOOKUP(A41,tabel_wedstrijd,3,FALSE),"")</f>
        <v>DE FAUW Guy</v>
      </c>
      <c r="D41" s="39" t="str">
        <f>IFERROR(VLOOKUP(A41,tabel_wedstrijd,4,FALSE),"")</f>
        <v>K.BCAW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1:10" ht="21" thickTop="1" x14ac:dyDescent="0.3">
      <c r="A42" s="40">
        <v>2</v>
      </c>
      <c r="B42" s="45">
        <f>IFERROR(VLOOKUP(A42,tabel_wedstrijd,2,FALSE),"")</f>
        <v>4560</v>
      </c>
      <c r="C42" s="43" t="str">
        <f>IFERROR(VLOOKUP(A42,tabel_wedstrijd,3,FALSE),"")</f>
        <v>STANDAERT Peter</v>
      </c>
      <c r="D42" s="41" t="str">
        <f>IFERROR(VLOOKUP(A42,tabel_wedstrijd,4,FALSE),"")</f>
        <v>K.EBC</v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1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1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1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1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1:10" ht="9.75" customHeight="1" thickTop="1" x14ac:dyDescent="0.3"/>
    <row r="48" spans="1:10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hidden="1" customHeight="1" thickTop="1" thickBot="1" x14ac:dyDescent="0.35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nkzpIYpzquU0vAFTTX5/KEl58it5wn76kkgQvGGZ1uXKnVobw5QSY5Vr1x0VuXPl7VNDWuNiS7M5Tkexu6N6Jg==" saltValue="IZrDucApN5vuZS+nCdoyM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20" priority="7" operator="containsText" text="PR">
      <formula>NOT(ISERROR(SEARCH("PR",D18)))</formula>
    </cfRule>
  </conditionalFormatting>
  <conditionalFormatting sqref="D25">
    <cfRule type="containsText" dxfId="19" priority="6" operator="containsText" text="PR">
      <formula>NOT(ISERROR(SEARCH("PR",D25)))</formula>
    </cfRule>
  </conditionalFormatting>
  <conditionalFormatting sqref="D32">
    <cfRule type="containsText" dxfId="18" priority="5" operator="containsText" text="PR">
      <formula>NOT(ISERROR(SEARCH("PR",D32)))</formula>
    </cfRule>
  </conditionalFormatting>
  <conditionalFormatting sqref="D39">
    <cfRule type="containsText" dxfId="17" priority="4" operator="containsText" text="PR">
      <formula>NOT(ISERROR(SEARCH("PR",D39)))</formula>
    </cfRule>
  </conditionalFormatting>
  <conditionalFormatting sqref="D46">
    <cfRule type="containsText" dxfId="16" priority="3" operator="containsText" text="PR">
      <formula>NOT(ISERROR(SEARCH("PR",D46)))</formula>
    </cfRule>
  </conditionalFormatting>
  <conditionalFormatting sqref="D53">
    <cfRule type="containsText" dxfId="15" priority="2" operator="containsText" text="PR">
      <formula>NOT(ISERROR(SEARCH("PR",D53)))</formula>
    </cfRule>
  </conditionalFormatting>
  <conditionalFormatting sqref="D60">
    <cfRule type="containsText" dxfId="14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E9D3-DC65-4048-A516-76941A99B3E1}">
  <sheetPr>
    <pageSetUpPr fitToPage="1"/>
  </sheetPr>
  <dimension ref="A1:S60"/>
  <sheetViews>
    <sheetView zoomScale="70" zoomScaleNormal="70" workbookViewId="0">
      <pane ySplit="11" topLeftCell="A12" activePane="bottomLeft" state="frozen"/>
      <selection pane="bottomLeft" activeCell="A36" sqref="A36"/>
    </sheetView>
  </sheetViews>
  <sheetFormatPr defaultRowHeight="14.4" x14ac:dyDescent="0.3"/>
  <cols>
    <col min="1" max="1" width="4.33203125" style="40" customWidth="1"/>
    <col min="2" max="2" width="11.44140625" customWidth="1"/>
    <col min="3" max="3" width="41.44140625" customWidth="1"/>
    <col min="4" max="4" width="1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3" max="13" width="9.109375" customWidth="1"/>
    <col min="14" max="14" width="11.109375" customWidth="1"/>
    <col min="15" max="15" width="24.88671875" customWidth="1"/>
    <col min="16" max="16" width="14.6640625" customWidth="1"/>
  </cols>
  <sheetData>
    <row r="1" spans="1:17" ht="7.5" customHeight="1" thickBot="1" x14ac:dyDescent="0.35"/>
    <row r="2" spans="1:17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1:17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1:17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1:17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1:17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1:17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1:17" ht="33.6" x14ac:dyDescent="0.3">
      <c r="B8" s="76" t="s">
        <v>850</v>
      </c>
      <c r="C8" s="77"/>
      <c r="D8" s="77"/>
      <c r="E8" s="77"/>
      <c r="F8" s="77"/>
      <c r="G8" s="77"/>
      <c r="H8" s="77"/>
      <c r="I8" s="77"/>
      <c r="J8" s="78"/>
    </row>
    <row r="9" spans="1:17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1:17" ht="21" x14ac:dyDescent="0.3">
      <c r="B10" s="7" t="s">
        <v>3</v>
      </c>
      <c r="C10" s="8" t="s">
        <v>839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  <c r="Q10" s="52" t="s">
        <v>844</v>
      </c>
    </row>
    <row r="11" spans="1:17" ht="21.6" thickBot="1" x14ac:dyDescent="0.35">
      <c r="B11" s="11" t="s">
        <v>9</v>
      </c>
      <c r="C11" s="12" t="s">
        <v>851</v>
      </c>
      <c r="D11" s="80">
        <v>2.2999999999999998</v>
      </c>
      <c r="E11" s="80"/>
      <c r="F11" s="13">
        <v>30</v>
      </c>
      <c r="G11" s="14"/>
      <c r="H11" s="57">
        <v>1.3</v>
      </c>
      <c r="I11" s="57">
        <v>1.75</v>
      </c>
      <c r="J11" s="58">
        <v>2.5</v>
      </c>
    </row>
    <row r="12" spans="1:17" ht="9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1:17" ht="22.2" thickTop="1" thickBot="1" x14ac:dyDescent="0.35">
      <c r="A13" s="40">
        <v>1</v>
      </c>
      <c r="B13" s="38">
        <f>IFERROR(VLOOKUP(A13,tabel_wedstrijd,2,FALSE),"")</f>
        <v>8036</v>
      </c>
      <c r="C13" s="38" t="str">
        <f>IFERROR(VLOOKUP(A13,tabel_wedstrijd,3,FALSE),"")</f>
        <v>VERCAIGNE Mario</v>
      </c>
      <c r="D13" s="39" t="str">
        <f>IFERROR(VLOOKUP(A13,tabel_wedstrijd,4,FALSE),"")</f>
        <v>CBC-DLS</v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>
        <v>8036</v>
      </c>
      <c r="O13" t="str">
        <f t="shared" ref="O13:O20" si="0">IFERROR(VLOOKUP(N13,Tabel_Leden,2,FALSE),"")</f>
        <v>VERCAIGNE Mario</v>
      </c>
      <c r="P13" t="str">
        <f t="shared" ref="P13:P20" si="1">IFERROR(VLOOKUP(N13,Tabel_Leden,3,FALSE),"")</f>
        <v>CBC-DLS</v>
      </c>
      <c r="Q13" s="40"/>
    </row>
    <row r="14" spans="1:17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53" t="str">
        <f>IF(G14=0," ",TRUNC(F14/G14,3))</f>
        <v xml:space="preserve"> </v>
      </c>
      <c r="I14" s="22"/>
      <c r="J14" s="59"/>
      <c r="M14">
        <v>2</v>
      </c>
      <c r="N14" s="40">
        <v>4778</v>
      </c>
      <c r="O14" t="str">
        <f t="shared" si="0"/>
        <v>LEYN Philippe</v>
      </c>
      <c r="P14" t="str">
        <f t="shared" si="1"/>
        <v>DOS</v>
      </c>
      <c r="Q14" s="40"/>
    </row>
    <row r="15" spans="1:17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54" t="str">
        <f t="shared" ref="H15:H16" si="2">IF(G15=0," ",TRUNC(F15/G15,3))</f>
        <v xml:space="preserve"> </v>
      </c>
      <c r="I15" s="25"/>
      <c r="J15" s="60"/>
      <c r="M15">
        <v>3</v>
      </c>
      <c r="N15" s="40">
        <v>8873</v>
      </c>
      <c r="O15" t="str">
        <f t="shared" si="0"/>
        <v>DEVOS Claude</v>
      </c>
      <c r="P15" t="str">
        <f t="shared" si="1"/>
        <v>K.GHOK</v>
      </c>
      <c r="Q15" s="40"/>
    </row>
    <row r="16" spans="1:17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54" t="str">
        <f t="shared" si="2"/>
        <v xml:space="preserve"> </v>
      </c>
      <c r="I16" s="25"/>
      <c r="J16" s="60"/>
      <c r="M16">
        <v>4</v>
      </c>
      <c r="N16" s="40">
        <v>1143</v>
      </c>
      <c r="O16" t="str">
        <f t="shared" si="0"/>
        <v>LOUAGIE Bjorn</v>
      </c>
      <c r="P16" t="str">
        <f t="shared" si="1"/>
        <v>K.GHOK</v>
      </c>
      <c r="Q16" s="40"/>
    </row>
    <row r="17" spans="1:19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55" t="str">
        <f>IF(G17=0," ",TRUNC(F17/G17,3))</f>
        <v xml:space="preserve"> </v>
      </c>
      <c r="I17" s="25"/>
      <c r="J17" s="60"/>
      <c r="M17">
        <v>5</v>
      </c>
      <c r="N17" s="40">
        <v>8883</v>
      </c>
      <c r="O17" t="str">
        <f t="shared" si="0"/>
        <v>VAN PRAET Bart</v>
      </c>
      <c r="P17" t="str">
        <f t="shared" si="1"/>
        <v>OS</v>
      </c>
      <c r="Q17" s="40"/>
    </row>
    <row r="18" spans="1:19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6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  <c r="Q18" s="40"/>
      <c r="S18" t="s">
        <v>845</v>
      </c>
    </row>
    <row r="19" spans="1:19" ht="9.75" customHeight="1" thickTop="1" thickBot="1" x14ac:dyDescent="0.35">
      <c r="N19" s="40"/>
      <c r="O19" t="str">
        <f t="shared" si="0"/>
        <v/>
      </c>
      <c r="P19" t="str">
        <f t="shared" si="1"/>
        <v/>
      </c>
      <c r="Q19" s="40"/>
    </row>
    <row r="20" spans="1:19" ht="22.2" thickTop="1" thickBot="1" x14ac:dyDescent="0.35">
      <c r="A20" s="51">
        <v>2</v>
      </c>
      <c r="B20" s="38">
        <f>IFERROR(VLOOKUP(A20,tabel_wedstrijd,2,FALSE),"")</f>
        <v>4778</v>
      </c>
      <c r="C20" s="38" t="str">
        <f>IFERROR(VLOOKUP(A20,tabel_wedstrijd,3,FALSE),"")</f>
        <v>LEYN Philippe</v>
      </c>
      <c r="D20" s="39" t="str">
        <f>IFERROR(VLOOKUP(A20,tabel_wedstrijd,4,FALSE),"")</f>
        <v>DOS</v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  <c r="Q20" s="40"/>
    </row>
    <row r="21" spans="1:19" ht="21" thickTop="1" x14ac:dyDescent="0.3">
      <c r="A21" s="51">
        <v>5</v>
      </c>
      <c r="B21" s="45">
        <f>IFERROR(VLOOKUP(A21,tabel_wedstrijd,2,FALSE),"")</f>
        <v>8883</v>
      </c>
      <c r="C21" s="43" t="str">
        <f>IFERROR(VLOOKUP(A21,tabel_wedstrijd,3,FALSE),"")</f>
        <v>VAN PRAET Bart</v>
      </c>
      <c r="D21" s="41" t="str">
        <f>IFERROR(VLOOKUP(A21,tabel_wedstrijd,4,FALSE),"")</f>
        <v>OS</v>
      </c>
      <c r="E21" s="21"/>
      <c r="F21" s="22"/>
      <c r="G21" s="22"/>
      <c r="H21" s="53" t="str">
        <f t="shared" ref="H21:H24" si="3">IF(G21=0," ",TRUNC(F21/G21,3))</f>
        <v xml:space="preserve"> </v>
      </c>
      <c r="I21" s="22"/>
      <c r="J21" s="59"/>
      <c r="Q21" s="40"/>
    </row>
    <row r="22" spans="1:19" ht="20.399999999999999" x14ac:dyDescent="0.3">
      <c r="A22" s="51"/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54" t="str">
        <f t="shared" si="3"/>
        <v xml:space="preserve"> </v>
      </c>
      <c r="I22" s="25"/>
      <c r="J22" s="60"/>
      <c r="Q22" s="40"/>
    </row>
    <row r="23" spans="1:19" ht="20.399999999999999" x14ac:dyDescent="0.3">
      <c r="A23" s="51"/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54" t="str">
        <f t="shared" si="3"/>
        <v xml:space="preserve"> </v>
      </c>
      <c r="I23" s="25"/>
      <c r="J23" s="60"/>
      <c r="Q23" s="40"/>
    </row>
    <row r="24" spans="1:19" ht="20.399999999999999" x14ac:dyDescent="0.3">
      <c r="A24" s="51"/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55" t="str">
        <f t="shared" si="3"/>
        <v xml:space="preserve"> </v>
      </c>
      <c r="I24" s="25"/>
      <c r="J24" s="60"/>
      <c r="Q24" s="40"/>
    </row>
    <row r="25" spans="1:19" ht="25.2" thickBot="1" x14ac:dyDescent="0.35">
      <c r="A25" s="51"/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6">
        <f>IF(G25=0,0,F25/G25)</f>
        <v>0</v>
      </c>
      <c r="I25" s="49">
        <f>MAX(I21:I24)</f>
        <v>0</v>
      </c>
      <c r="J25" s="61"/>
      <c r="Q25" s="40"/>
    </row>
    <row r="26" spans="1:19" ht="9.75" customHeight="1" thickTop="1" thickBot="1" x14ac:dyDescent="0.35">
      <c r="A26" s="51"/>
      <c r="Q26" s="40"/>
    </row>
    <row r="27" spans="1:19" ht="22.2" thickTop="1" thickBot="1" x14ac:dyDescent="0.35">
      <c r="A27" s="51">
        <v>3</v>
      </c>
      <c r="B27" s="38">
        <f>IFERROR(VLOOKUP(A27,tabel_wedstrijd,2,FALSE),"")</f>
        <v>8873</v>
      </c>
      <c r="C27" s="38" t="str">
        <f>IFERROR(VLOOKUP(A27,tabel_wedstrijd,3,FALSE),"")</f>
        <v>DEVOS Claude</v>
      </c>
      <c r="D27" s="39" t="str">
        <f>IFERROR(VLOOKUP(A27,tabel_wedstrijd,4,FALSE),"")</f>
        <v>K.GHOK</v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  <c r="Q27" s="40"/>
    </row>
    <row r="28" spans="1:19" ht="21" thickTop="1" x14ac:dyDescent="0.3">
      <c r="A28" s="51">
        <v>4</v>
      </c>
      <c r="B28" s="45">
        <f>IFERROR(VLOOKUP(A28,tabel_wedstrijd,2,FALSE),"")</f>
        <v>1143</v>
      </c>
      <c r="C28" s="43" t="str">
        <f>IFERROR(VLOOKUP(A28,tabel_wedstrijd,3,FALSE),"")</f>
        <v>LOUAGIE Bjorn</v>
      </c>
      <c r="D28" s="41" t="str">
        <f>IFERROR(VLOOKUP(A28,tabel_wedstrijd,4,FALSE),"")</f>
        <v>K.GHOK</v>
      </c>
      <c r="E28" s="21"/>
      <c r="F28" s="22"/>
      <c r="G28" s="22"/>
      <c r="H28" s="53" t="str">
        <f t="shared" ref="H28:H31" si="4">IF(G28=0," ",TRUNC(F28/G28,3))</f>
        <v xml:space="preserve"> </v>
      </c>
      <c r="I28" s="22"/>
      <c r="J28" s="59"/>
      <c r="Q28" s="40"/>
    </row>
    <row r="29" spans="1:19" ht="20.399999999999999" x14ac:dyDescent="0.3">
      <c r="A29" s="51"/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54" t="str">
        <f t="shared" si="4"/>
        <v xml:space="preserve"> </v>
      </c>
      <c r="I29" s="25"/>
      <c r="J29" s="60"/>
      <c r="Q29" s="40"/>
    </row>
    <row r="30" spans="1:19" ht="20.399999999999999" x14ac:dyDescent="0.3">
      <c r="A30" s="51"/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54" t="str">
        <f t="shared" si="4"/>
        <v xml:space="preserve"> </v>
      </c>
      <c r="I30" s="25"/>
      <c r="J30" s="60"/>
      <c r="Q30" s="40"/>
    </row>
    <row r="31" spans="1:19" ht="20.399999999999999" x14ac:dyDescent="0.3">
      <c r="A31" s="51"/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55" t="str">
        <f t="shared" si="4"/>
        <v xml:space="preserve"> </v>
      </c>
      <c r="I31" s="25"/>
      <c r="J31" s="60"/>
      <c r="Q31" s="40"/>
    </row>
    <row r="32" spans="1:19" ht="25.2" thickBot="1" x14ac:dyDescent="0.35">
      <c r="A32" s="51"/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6">
        <f>IF(G32=0,0,F32/G32)</f>
        <v>0</v>
      </c>
      <c r="I32" s="49">
        <f>MAX(I28:I31)</f>
        <v>0</v>
      </c>
      <c r="J32" s="61"/>
      <c r="Q32" s="40"/>
    </row>
    <row r="33" spans="1:17" ht="9.75" customHeight="1" thickTop="1" thickBot="1" x14ac:dyDescent="0.35">
      <c r="A33" s="51"/>
      <c r="Q33" s="40"/>
    </row>
    <row r="34" spans="1:17" ht="22.2" thickTop="1" thickBot="1" x14ac:dyDescent="0.35">
      <c r="A34" s="51">
        <v>4</v>
      </c>
      <c r="B34" s="38">
        <f>IFERROR(VLOOKUP(A34,tabel_wedstrijd,2,FALSE),"")</f>
        <v>1143</v>
      </c>
      <c r="C34" s="38" t="str">
        <f>IFERROR(VLOOKUP(A34,tabel_wedstrijd,3,FALSE),"")</f>
        <v>LOUAGIE Bjorn</v>
      </c>
      <c r="D34" s="39" t="str">
        <f>IFERROR(VLOOKUP(A34,tabel_wedstrijd,4,FALSE),"")</f>
        <v>K.GHOK</v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  <c r="Q34" s="40"/>
    </row>
    <row r="35" spans="1:17" ht="21" thickTop="1" x14ac:dyDescent="0.3">
      <c r="A35" s="51">
        <v>3</v>
      </c>
      <c r="B35" s="45">
        <f>IFERROR(VLOOKUP(A35,tabel_wedstrijd,2,FALSE),"")</f>
        <v>8873</v>
      </c>
      <c r="C35" s="43" t="str">
        <f>IFERROR(VLOOKUP(A35,tabel_wedstrijd,3,FALSE),"")</f>
        <v>DEVOS Claude</v>
      </c>
      <c r="D35" s="41" t="str">
        <f>IFERROR(VLOOKUP(A35,tabel_wedstrijd,4,FALSE),"")</f>
        <v>K.GHOK</v>
      </c>
      <c r="E35" s="21"/>
      <c r="F35" s="22"/>
      <c r="G35" s="22"/>
      <c r="H35" s="53" t="str">
        <f t="shared" ref="H35:H38" si="5">IF(G35=0," ",TRUNC(F35/G35,3))</f>
        <v xml:space="preserve"> </v>
      </c>
      <c r="I35" s="22"/>
      <c r="J35" s="59"/>
      <c r="Q35" s="40"/>
    </row>
    <row r="36" spans="1:17" ht="20.399999999999999" x14ac:dyDescent="0.3">
      <c r="A36" s="51"/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54" t="str">
        <f t="shared" si="5"/>
        <v xml:space="preserve"> </v>
      </c>
      <c r="I36" s="25"/>
      <c r="J36" s="60"/>
      <c r="Q36" s="40"/>
    </row>
    <row r="37" spans="1:17" ht="20.399999999999999" x14ac:dyDescent="0.3">
      <c r="A37" s="51"/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54" t="str">
        <f t="shared" si="5"/>
        <v xml:space="preserve"> </v>
      </c>
      <c r="I37" s="25"/>
      <c r="J37" s="60"/>
      <c r="Q37" s="40"/>
    </row>
    <row r="38" spans="1:17" ht="20.399999999999999" x14ac:dyDescent="0.3">
      <c r="A38" s="51"/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55" t="str">
        <f t="shared" si="5"/>
        <v xml:space="preserve"> </v>
      </c>
      <c r="I38" s="25"/>
      <c r="J38" s="60"/>
      <c r="Q38" s="40"/>
    </row>
    <row r="39" spans="1:17" ht="25.2" thickBot="1" x14ac:dyDescent="0.35">
      <c r="A39" s="51"/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6">
        <f>IF(G39=0,0,F39/G39)</f>
        <v>0</v>
      </c>
      <c r="I39" s="49">
        <f>MAX(I35:I38)</f>
        <v>0</v>
      </c>
      <c r="J39" s="61"/>
      <c r="Q39" s="40"/>
    </row>
    <row r="40" spans="1:17" ht="9.75" customHeight="1" thickTop="1" thickBot="1" x14ac:dyDescent="0.35">
      <c r="A40" s="51"/>
      <c r="Q40" s="40"/>
    </row>
    <row r="41" spans="1:17" ht="22.2" thickTop="1" thickBot="1" x14ac:dyDescent="0.35">
      <c r="A41" s="51">
        <v>5</v>
      </c>
      <c r="B41" s="38">
        <f>IFERROR(VLOOKUP(A41,tabel_wedstrijd,2,FALSE),"")</f>
        <v>8883</v>
      </c>
      <c r="C41" s="38" t="str">
        <f>IFERROR(VLOOKUP(A41,tabel_wedstrijd,3,FALSE),"")</f>
        <v>VAN PRAET Bart</v>
      </c>
      <c r="D41" s="39" t="str">
        <f>IFERROR(VLOOKUP(A41,tabel_wedstrijd,4,FALSE),"")</f>
        <v>OS</v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  <c r="Q41" s="40"/>
    </row>
    <row r="42" spans="1:17" ht="21" thickTop="1" x14ac:dyDescent="0.3">
      <c r="A42" s="51"/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53" t="str">
        <f t="shared" ref="H42:H45" si="6">IF(G42=0," ",TRUNC(F42/G42,3))</f>
        <v xml:space="preserve"> </v>
      </c>
      <c r="I42" s="22"/>
      <c r="J42" s="59"/>
      <c r="Q42" s="40"/>
    </row>
    <row r="43" spans="1:17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54" t="str">
        <f t="shared" si="6"/>
        <v xml:space="preserve"> </v>
      </c>
      <c r="I43" s="25"/>
      <c r="J43" s="60"/>
      <c r="Q43" s="40"/>
    </row>
    <row r="44" spans="1:17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54" t="str">
        <f t="shared" si="6"/>
        <v xml:space="preserve"> </v>
      </c>
      <c r="I44" s="25"/>
      <c r="J44" s="60"/>
      <c r="Q44" s="40"/>
    </row>
    <row r="45" spans="1:17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55" t="str">
        <f t="shared" si="6"/>
        <v xml:space="preserve"> </v>
      </c>
      <c r="I45" s="25"/>
      <c r="J45" s="60"/>
      <c r="Q45" s="40"/>
    </row>
    <row r="46" spans="1:17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6">
        <f>IF(G46=0,0,F46/G46)</f>
        <v>0</v>
      </c>
      <c r="I46" s="49">
        <f>MAX(I42:I45)</f>
        <v>0</v>
      </c>
      <c r="J46" s="61"/>
      <c r="Q46" s="40"/>
    </row>
    <row r="47" spans="1:17" ht="9.75" customHeight="1" thickTop="1" x14ac:dyDescent="0.3"/>
    <row r="48" spans="1:17" ht="22.2" hidden="1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hidden="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53" t="str">
        <f t="shared" ref="H49:H52" si="7">IF(G49=0," ",TRUNC(F49/G49,3))</f>
        <v xml:space="preserve"> </v>
      </c>
      <c r="I49" s="22"/>
      <c r="J49" s="59"/>
    </row>
    <row r="50" spans="2:10" ht="20.399999999999999" hidden="1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54" t="str">
        <f t="shared" si="7"/>
        <v xml:space="preserve"> </v>
      </c>
      <c r="I50" s="25"/>
      <c r="J50" s="60"/>
    </row>
    <row r="51" spans="2:10" ht="20.399999999999999" hidden="1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54" t="str">
        <f t="shared" si="7"/>
        <v xml:space="preserve"> </v>
      </c>
      <c r="I51" s="25"/>
      <c r="J51" s="60"/>
    </row>
    <row r="52" spans="2:10" ht="20.399999999999999" hidden="1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55" t="str">
        <f t="shared" si="7"/>
        <v xml:space="preserve"> </v>
      </c>
      <c r="I52" s="25"/>
      <c r="J52" s="60"/>
    </row>
    <row r="53" spans="2:10" ht="25.2" hidden="1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6">
        <f>IF(G53=0,0,F53/G53)</f>
        <v>0</v>
      </c>
      <c r="I53" s="49">
        <f>MAX(I49:I52)</f>
        <v>0</v>
      </c>
      <c r="J53" s="61"/>
    </row>
    <row r="54" spans="2:10" ht="9.75" customHeight="1" x14ac:dyDescent="0.3"/>
    <row r="55" spans="2:10" ht="22.2" hidden="1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hidden="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hidden="1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hidden="1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hidden="1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hidden="1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</sheetData>
  <sheetProtection algorithmName="SHA-512" hashValue="xw2OGlDMYWR5IbQb0fAmVsnNFSpxkuzo4znnOCjLhWevNh93KAEr9Pt/MjK5zjQEZ+UMvOtRsAKFncrZOL7EXg==" saltValue="DUIZuqZaQdMmL8MXmrGFNQ==" spinCount="100000" sheet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13" priority="7" operator="containsText" text="PR">
      <formula>NOT(ISERROR(SEARCH("PR",D18)))</formula>
    </cfRule>
  </conditionalFormatting>
  <conditionalFormatting sqref="D25">
    <cfRule type="containsText" dxfId="12" priority="6" operator="containsText" text="PR">
      <formula>NOT(ISERROR(SEARCH("PR",D25)))</formula>
    </cfRule>
  </conditionalFormatting>
  <conditionalFormatting sqref="D32">
    <cfRule type="containsText" dxfId="11" priority="5" operator="containsText" text="PR">
      <formula>NOT(ISERROR(SEARCH("PR",D32)))</formula>
    </cfRule>
  </conditionalFormatting>
  <conditionalFormatting sqref="D39">
    <cfRule type="containsText" dxfId="10" priority="4" operator="containsText" text="PR">
      <formula>NOT(ISERROR(SEARCH("PR",D39)))</formula>
    </cfRule>
  </conditionalFormatting>
  <conditionalFormatting sqref="D46">
    <cfRule type="containsText" dxfId="9" priority="3" operator="containsText" text="PR">
      <formula>NOT(ISERROR(SEARCH("PR",D46)))</formula>
    </cfRule>
  </conditionalFormatting>
  <conditionalFormatting sqref="D53">
    <cfRule type="containsText" dxfId="8" priority="2" operator="containsText" text="PR">
      <formula>NOT(ISERROR(SEARCH("PR",D53)))</formula>
    </cfRule>
  </conditionalFormatting>
  <conditionalFormatting sqref="D60">
    <cfRule type="containsText" dxfId="7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1"/>
  <sheetViews>
    <sheetView zoomScale="60" zoomScaleNormal="60" workbookViewId="0">
      <pane ySplit="11" topLeftCell="A12" activePane="bottomLeft" state="frozen"/>
      <selection pane="bottomLeft" activeCell="A12" sqref="A12:XFD12"/>
    </sheetView>
  </sheetViews>
  <sheetFormatPr defaultRowHeight="14.4" x14ac:dyDescent="0.3"/>
  <cols>
    <col min="1" max="1" width="2.33203125" style="40" customWidth="1"/>
    <col min="2" max="2" width="11.44140625" customWidth="1"/>
    <col min="3" max="3" width="41.44140625" customWidth="1"/>
    <col min="4" max="4" width="13.6640625" customWidth="1"/>
    <col min="5" max="5" width="9.5546875" customWidth="1"/>
    <col min="6" max="7" width="11" customWidth="1"/>
    <col min="8" max="8" width="12.44140625" customWidth="1"/>
    <col min="9" max="9" width="9.44140625" customWidth="1"/>
    <col min="10" max="10" width="12.6640625" customWidth="1"/>
    <col min="11" max="11" width="1.44140625" customWidth="1"/>
    <col min="12" max="12" width="9.33203125" customWidth="1"/>
    <col min="14" max="14" width="11.109375" customWidth="1"/>
    <col min="15" max="15" width="24.88671875" customWidth="1"/>
    <col min="16" max="16" width="14.6640625" customWidth="1"/>
  </cols>
  <sheetData>
    <row r="1" spans="2:16" ht="7.5" customHeight="1" thickBot="1" x14ac:dyDescent="0.35"/>
    <row r="2" spans="2:16" ht="25.8" x14ac:dyDescent="0.3">
      <c r="B2" s="64" t="s">
        <v>0</v>
      </c>
      <c r="C2" s="65"/>
      <c r="D2" s="65"/>
      <c r="E2" s="65"/>
      <c r="F2" s="65"/>
      <c r="G2" s="65"/>
      <c r="H2" s="65"/>
      <c r="I2" s="65"/>
      <c r="J2" s="66"/>
    </row>
    <row r="3" spans="2:16" ht="21" x14ac:dyDescent="0.3">
      <c r="B3" s="67" t="s">
        <v>1</v>
      </c>
      <c r="C3" s="68"/>
      <c r="D3" s="68"/>
      <c r="E3" s="68"/>
      <c r="F3" s="68"/>
      <c r="G3" s="68"/>
      <c r="H3" s="68"/>
      <c r="I3" s="68"/>
      <c r="J3" s="69"/>
    </row>
    <row r="4" spans="2:16" ht="1.5" customHeight="1" x14ac:dyDescent="0.3">
      <c r="B4" s="1"/>
      <c r="C4" s="2"/>
      <c r="D4" s="2"/>
      <c r="E4" s="2"/>
      <c r="F4" s="2"/>
      <c r="G4" s="2"/>
      <c r="H4" s="2"/>
      <c r="I4" s="2"/>
      <c r="J4" s="3"/>
    </row>
    <row r="5" spans="2:16" ht="29.25" customHeight="1" x14ac:dyDescent="0.3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6" ht="33.6" x14ac:dyDescent="0.3">
      <c r="B6" s="73" t="s">
        <v>827</v>
      </c>
      <c r="C6" s="74"/>
      <c r="D6" s="74"/>
      <c r="E6" s="74"/>
      <c r="F6" s="74"/>
      <c r="G6" s="74"/>
      <c r="H6" s="74"/>
      <c r="I6" s="74"/>
      <c r="J6" s="75"/>
    </row>
    <row r="7" spans="2:16" ht="3.75" customHeight="1" x14ac:dyDescent="0.3">
      <c r="B7" s="4"/>
      <c r="C7" s="5"/>
      <c r="D7" s="5"/>
      <c r="E7" s="5"/>
      <c r="F7" s="5"/>
      <c r="G7" s="5"/>
      <c r="H7" s="5"/>
      <c r="I7" s="5"/>
      <c r="J7" s="6"/>
    </row>
    <row r="8" spans="2:16" ht="33.6" x14ac:dyDescent="0.3">
      <c r="B8" s="76" t="s">
        <v>830</v>
      </c>
      <c r="C8" s="77"/>
      <c r="D8" s="77"/>
      <c r="E8" s="77"/>
      <c r="F8" s="77"/>
      <c r="G8" s="77"/>
      <c r="H8" s="77"/>
      <c r="I8" s="77"/>
      <c r="J8" s="78"/>
    </row>
    <row r="9" spans="2:16" ht="10.5" customHeight="1" x14ac:dyDescent="0.3">
      <c r="B9" s="4"/>
      <c r="C9" s="5"/>
      <c r="D9" s="5"/>
      <c r="E9" s="5"/>
      <c r="F9" s="5"/>
      <c r="G9" s="5"/>
      <c r="H9" s="5"/>
      <c r="I9" s="5"/>
      <c r="J9" s="6"/>
    </row>
    <row r="10" spans="2:16" ht="21" x14ac:dyDescent="0.3">
      <c r="B10" s="7" t="s">
        <v>3</v>
      </c>
      <c r="C10" s="8" t="s">
        <v>828</v>
      </c>
      <c r="D10" s="79" t="s">
        <v>4</v>
      </c>
      <c r="E10" s="79"/>
      <c r="F10" s="9" t="s">
        <v>5</v>
      </c>
      <c r="G10" s="5"/>
      <c r="H10" s="9" t="s">
        <v>6</v>
      </c>
      <c r="I10" s="9" t="s">
        <v>7</v>
      </c>
      <c r="J10" s="10" t="s">
        <v>8</v>
      </c>
    </row>
    <row r="11" spans="2:16" ht="21.6" thickBot="1" x14ac:dyDescent="0.35">
      <c r="B11" s="11" t="s">
        <v>9</v>
      </c>
      <c r="C11" s="12" t="s">
        <v>829</v>
      </c>
      <c r="D11" s="80">
        <v>2.2999999999999998</v>
      </c>
      <c r="E11" s="80"/>
      <c r="F11" s="13">
        <v>160</v>
      </c>
      <c r="G11" s="14"/>
      <c r="H11" s="15">
        <v>12</v>
      </c>
      <c r="I11" s="15">
        <v>18</v>
      </c>
      <c r="J11" s="16">
        <v>26</v>
      </c>
    </row>
    <row r="12" spans="2:16" ht="18.75" customHeight="1" thickBot="1" x14ac:dyDescent="0.35">
      <c r="M12" t="s">
        <v>10</v>
      </c>
      <c r="N12" t="s">
        <v>11</v>
      </c>
      <c r="O12" t="s">
        <v>12</v>
      </c>
      <c r="P12" t="s">
        <v>13</v>
      </c>
    </row>
    <row r="13" spans="2:16" ht="22.2" thickTop="1" thickBot="1" x14ac:dyDescent="0.35">
      <c r="B13" s="38" t="str">
        <f>IFERROR(VLOOKUP(A13,tabel_wedstrijd,2,FALSE),"")</f>
        <v/>
      </c>
      <c r="C13" s="38" t="str">
        <f>IFERROR(VLOOKUP(A13,tabel_wedstrijd,3,FALSE),"")</f>
        <v/>
      </c>
      <c r="D13" s="39" t="str">
        <f>IFERROR(VLOOKUP(A13,tabel_wedstrijd,4,FALSE),"")</f>
        <v/>
      </c>
      <c r="E13" s="17" t="s">
        <v>14</v>
      </c>
      <c r="F13" s="18" t="s">
        <v>15</v>
      </c>
      <c r="G13" s="18" t="s">
        <v>16</v>
      </c>
      <c r="H13" s="19" t="s">
        <v>17</v>
      </c>
      <c r="I13" s="18" t="s">
        <v>18</v>
      </c>
      <c r="J13" s="20" t="s">
        <v>19</v>
      </c>
      <c r="M13">
        <v>1</v>
      </c>
      <c r="N13" s="40"/>
      <c r="O13" t="str">
        <f t="shared" ref="O13:O20" si="0">IFERROR(VLOOKUP(N13,Tabel_Leden,2,FALSE),"")</f>
        <v/>
      </c>
      <c r="P13" t="str">
        <f t="shared" ref="P13:P20" si="1">IFERROR(VLOOKUP(N13,Tabel_Leden,3,FALSE),"")</f>
        <v/>
      </c>
    </row>
    <row r="14" spans="2:16" ht="21" customHeight="1" thickTop="1" x14ac:dyDescent="0.3">
      <c r="B14" s="45" t="str">
        <f>IFERROR(VLOOKUP(A14,tabel_wedstrijd,2,FALSE),"")</f>
        <v/>
      </c>
      <c r="C14" s="43" t="str">
        <f>IFERROR(VLOOKUP(A14,tabel_wedstrijd,3,FALSE),"")</f>
        <v/>
      </c>
      <c r="D14" s="41" t="str">
        <f>IFERROR(VLOOKUP(A14,tabel_wedstrijd,4,FALSE),"")</f>
        <v/>
      </c>
      <c r="E14" s="21"/>
      <c r="F14" s="22"/>
      <c r="G14" s="22"/>
      <c r="H14" s="23" t="str">
        <f>IF(G14=0," ",TRUNC(F14/G14,2))</f>
        <v xml:space="preserve"> </v>
      </c>
      <c r="I14" s="22"/>
      <c r="J14" s="59"/>
      <c r="M14">
        <v>2</v>
      </c>
      <c r="N14" s="40"/>
      <c r="O14" t="str">
        <f t="shared" si="0"/>
        <v/>
      </c>
      <c r="P14" t="str">
        <f t="shared" si="1"/>
        <v/>
      </c>
    </row>
    <row r="15" spans="2:16" ht="20.25" customHeight="1" x14ac:dyDescent="0.3">
      <c r="B15" s="46" t="str">
        <f>IFERROR(VLOOKUP(A15,tabel_wedstrijd,2,FALSE),"")</f>
        <v/>
      </c>
      <c r="C15" s="44" t="str">
        <f>IFERROR(VLOOKUP(A15,tabel_wedstrijd,3,FALSE),"")</f>
        <v/>
      </c>
      <c r="D15" s="42" t="str">
        <f>IFERROR(VLOOKUP(A15,tabel_wedstrijd,4,FALSE),"")</f>
        <v/>
      </c>
      <c r="E15" s="24"/>
      <c r="F15" s="25"/>
      <c r="G15" s="25"/>
      <c r="H15" s="26" t="str">
        <f t="shared" ref="H15:H17" si="2">IF(G15=0," ",TRUNC(F15/G15,2))</f>
        <v xml:space="preserve"> </v>
      </c>
      <c r="I15" s="25"/>
      <c r="J15" s="60"/>
      <c r="M15">
        <v>3</v>
      </c>
      <c r="N15" s="40"/>
      <c r="O15" t="str">
        <f t="shared" si="0"/>
        <v/>
      </c>
      <c r="P15" t="str">
        <f t="shared" si="1"/>
        <v/>
      </c>
    </row>
    <row r="16" spans="2:16" ht="20.25" customHeight="1" x14ac:dyDescent="0.3">
      <c r="B16" s="46" t="str">
        <f>IFERROR(VLOOKUP(A16,tabel_wedstrijd,2,FALSE),"")</f>
        <v/>
      </c>
      <c r="C16" s="44" t="str">
        <f>IFERROR(VLOOKUP(A16,tabel_wedstrijd,3,FALSE),"")</f>
        <v/>
      </c>
      <c r="D16" s="42" t="str">
        <f>IFERROR(VLOOKUP(A16,tabel_wedstrijd,4,FALSE),"")</f>
        <v/>
      </c>
      <c r="E16" s="24"/>
      <c r="F16" s="25"/>
      <c r="G16" s="25"/>
      <c r="H16" s="26" t="str">
        <f t="shared" si="2"/>
        <v xml:space="preserve"> </v>
      </c>
      <c r="I16" s="25"/>
      <c r="J16" s="60"/>
      <c r="M16">
        <v>4</v>
      </c>
      <c r="N16" s="40"/>
      <c r="O16" t="str">
        <f t="shared" si="0"/>
        <v/>
      </c>
      <c r="P16" t="str">
        <f t="shared" si="1"/>
        <v/>
      </c>
    </row>
    <row r="17" spans="2:16" ht="20.399999999999999" x14ac:dyDescent="0.3">
      <c r="B17" s="46" t="str">
        <f>IFERROR(VLOOKUP(A17,tabel_wedstrijd,2,FALSE),"")</f>
        <v/>
      </c>
      <c r="C17" s="44" t="str">
        <f>IFERROR(VLOOKUP(A17,tabel_wedstrijd,3,FALSE),"")</f>
        <v/>
      </c>
      <c r="D17" s="42" t="str">
        <f>IFERROR(VLOOKUP(A17,tabel_wedstrijd,4,FALSE),"")</f>
        <v/>
      </c>
      <c r="E17" s="24"/>
      <c r="F17" s="25"/>
      <c r="G17" s="25"/>
      <c r="H17" s="26" t="str">
        <f t="shared" si="2"/>
        <v xml:space="preserve"> </v>
      </c>
      <c r="I17" s="25"/>
      <c r="J17" s="60"/>
      <c r="M17">
        <v>5</v>
      </c>
      <c r="N17" s="40"/>
      <c r="O17" t="str">
        <f t="shared" si="0"/>
        <v/>
      </c>
      <c r="P17" t="str">
        <f t="shared" si="1"/>
        <v/>
      </c>
    </row>
    <row r="18" spans="2:16" ht="25.2" thickBot="1" x14ac:dyDescent="0.35">
      <c r="B18" s="62" t="s">
        <v>20</v>
      </c>
      <c r="C18" s="63"/>
      <c r="D18" s="47" t="str">
        <f>IF($H18=0,"",IF(ROUND($H18,2)&lt;$H$11,"OG",IF(ROUND($H18,2)&gt;=$J$11,"D.PR",IF(ROUND($H18,2)&gt;=$I$11,"PROM","MG"))))</f>
        <v/>
      </c>
      <c r="E18" s="48">
        <f>SUM(E14:E17)</f>
        <v>0</v>
      </c>
      <c r="F18" s="49">
        <f>SUM(F14:F17)</f>
        <v>0</v>
      </c>
      <c r="G18" s="49">
        <f>SUM(G14:G17)</f>
        <v>0</v>
      </c>
      <c r="H18" s="50">
        <f>IF(G18=0,0,F18/G18)</f>
        <v>0</v>
      </c>
      <c r="I18" s="49">
        <f>MAX(I14:I17)</f>
        <v>0</v>
      </c>
      <c r="J18" s="61"/>
      <c r="M18">
        <v>6</v>
      </c>
      <c r="N18" s="40"/>
      <c r="O18" t="str">
        <f t="shared" si="0"/>
        <v/>
      </c>
      <c r="P18" t="str">
        <f t="shared" si="1"/>
        <v/>
      </c>
    </row>
    <row r="19" spans="2:16" ht="9.75" customHeight="1" thickTop="1" thickBot="1" x14ac:dyDescent="0.35">
      <c r="N19" s="40"/>
      <c r="O19" t="str">
        <f t="shared" si="0"/>
        <v/>
      </c>
      <c r="P19" t="str">
        <f t="shared" si="1"/>
        <v/>
      </c>
    </row>
    <row r="20" spans="2:16" ht="22.2" thickTop="1" thickBot="1" x14ac:dyDescent="0.35">
      <c r="B20" s="38" t="str">
        <f>IFERROR(VLOOKUP(A20,tabel_wedstrijd,2,FALSE),"")</f>
        <v/>
      </c>
      <c r="C20" s="38" t="str">
        <f>IFERROR(VLOOKUP(A20,tabel_wedstrijd,3,FALSE),"")</f>
        <v/>
      </c>
      <c r="D20" s="39" t="str">
        <f>IFERROR(VLOOKUP(A20,tabel_wedstrijd,4,FALSE),"")</f>
        <v/>
      </c>
      <c r="E20" s="17" t="s">
        <v>14</v>
      </c>
      <c r="F20" s="18" t="s">
        <v>15</v>
      </c>
      <c r="G20" s="18" t="s">
        <v>16</v>
      </c>
      <c r="H20" s="19" t="s">
        <v>17</v>
      </c>
      <c r="I20" s="18" t="s">
        <v>18</v>
      </c>
      <c r="J20" s="20" t="s">
        <v>19</v>
      </c>
      <c r="M20">
        <v>7</v>
      </c>
      <c r="N20" s="40"/>
      <c r="O20" t="str">
        <f t="shared" si="0"/>
        <v/>
      </c>
      <c r="P20" t="str">
        <f t="shared" si="1"/>
        <v/>
      </c>
    </row>
    <row r="21" spans="2:16" ht="21" thickTop="1" x14ac:dyDescent="0.3">
      <c r="B21" s="45" t="str">
        <f>IFERROR(VLOOKUP(A21,tabel_wedstrijd,2,FALSE),"")</f>
        <v/>
      </c>
      <c r="C21" s="43" t="str">
        <f>IFERROR(VLOOKUP(A21,tabel_wedstrijd,3,FALSE),"")</f>
        <v/>
      </c>
      <c r="D21" s="41" t="str">
        <f>IFERROR(VLOOKUP(A21,tabel_wedstrijd,4,FALSE),"")</f>
        <v/>
      </c>
      <c r="E21" s="21"/>
      <c r="F21" s="22"/>
      <c r="G21" s="22"/>
      <c r="H21" s="23" t="str">
        <f>IF(G21=0," ",TRUNC(F21/G21,2))</f>
        <v xml:space="preserve"> </v>
      </c>
      <c r="I21" s="22"/>
      <c r="J21" s="59"/>
    </row>
    <row r="22" spans="2:16" ht="20.399999999999999" x14ac:dyDescent="0.3">
      <c r="B22" s="46" t="str">
        <f>IFERROR(VLOOKUP(A22,tabel_wedstrijd,2,FALSE),"")</f>
        <v/>
      </c>
      <c r="C22" s="44" t="str">
        <f>IFERROR(VLOOKUP(A22,tabel_wedstrijd,3,FALSE),"")</f>
        <v/>
      </c>
      <c r="D22" s="42" t="str">
        <f>IFERROR(VLOOKUP(A22,tabel_wedstrijd,4,FALSE),"")</f>
        <v/>
      </c>
      <c r="E22" s="24"/>
      <c r="F22" s="25"/>
      <c r="G22" s="25"/>
      <c r="H22" s="26" t="str">
        <f t="shared" ref="H22:H24" si="3">IF(G22=0," ",TRUNC(F22/G22,2))</f>
        <v xml:space="preserve"> </v>
      </c>
      <c r="I22" s="25"/>
      <c r="J22" s="60"/>
    </row>
    <row r="23" spans="2:16" ht="20.399999999999999" x14ac:dyDescent="0.3">
      <c r="B23" s="46" t="str">
        <f>IFERROR(VLOOKUP(A23,tabel_wedstrijd,2,FALSE),"")</f>
        <v/>
      </c>
      <c r="C23" s="44" t="str">
        <f>IFERROR(VLOOKUP(A23,tabel_wedstrijd,3,FALSE),"")</f>
        <v/>
      </c>
      <c r="D23" s="42" t="str">
        <f>IFERROR(VLOOKUP(A23,tabel_wedstrijd,4,FALSE),"")</f>
        <v/>
      </c>
      <c r="E23" s="24"/>
      <c r="F23" s="25"/>
      <c r="G23" s="25"/>
      <c r="H23" s="26" t="str">
        <f t="shared" si="3"/>
        <v xml:space="preserve"> </v>
      </c>
      <c r="I23" s="25"/>
      <c r="J23" s="60"/>
    </row>
    <row r="24" spans="2:16" ht="20.399999999999999" x14ac:dyDescent="0.3">
      <c r="B24" s="46" t="str">
        <f>IFERROR(VLOOKUP(A24,tabel_wedstrijd,2,FALSE),"")</f>
        <v/>
      </c>
      <c r="C24" s="44" t="str">
        <f>IFERROR(VLOOKUP(A24,tabel_wedstrijd,3,FALSE),"")</f>
        <v/>
      </c>
      <c r="D24" s="42" t="str">
        <f>IFERROR(VLOOKUP(A24,tabel_wedstrijd,4,FALSE),"")</f>
        <v/>
      </c>
      <c r="E24" s="24"/>
      <c r="F24" s="25"/>
      <c r="G24" s="25"/>
      <c r="H24" s="26" t="str">
        <f t="shared" si="3"/>
        <v xml:space="preserve"> </v>
      </c>
      <c r="I24" s="25"/>
      <c r="J24" s="60"/>
    </row>
    <row r="25" spans="2:16" ht="25.2" thickBot="1" x14ac:dyDescent="0.35">
      <c r="B25" s="62" t="s">
        <v>20</v>
      </c>
      <c r="C25" s="63"/>
      <c r="D25" s="47" t="str">
        <f>IF($H25=0,"",IF(ROUND($H25,2)&lt;$H$11,"OG",IF(ROUND($H25,2)&gt;=$J$11,"D.PR",IF(ROUND($H25,2)&gt;=$I$11,"PROM","MG"))))</f>
        <v/>
      </c>
      <c r="E25" s="48">
        <f>SUM(E21:E24)</f>
        <v>0</v>
      </c>
      <c r="F25" s="49">
        <f>SUM(F21:F24)</f>
        <v>0</v>
      </c>
      <c r="G25" s="49">
        <f>SUM(G21:G24)</f>
        <v>0</v>
      </c>
      <c r="H25" s="50">
        <f>IF(G25=0,0,F25/G25)</f>
        <v>0</v>
      </c>
      <c r="I25" s="49">
        <f>MAX(I21:I24)</f>
        <v>0</v>
      </c>
      <c r="J25" s="61"/>
    </row>
    <row r="26" spans="2:16" ht="9.75" customHeight="1" thickTop="1" thickBot="1" x14ac:dyDescent="0.35"/>
    <row r="27" spans="2:16" ht="22.2" thickTop="1" thickBot="1" x14ac:dyDescent="0.35">
      <c r="B27" s="38" t="str">
        <f>IFERROR(VLOOKUP(A27,tabel_wedstrijd,2,FALSE),"")</f>
        <v/>
      </c>
      <c r="C27" s="38" t="str">
        <f>IFERROR(VLOOKUP(A27,tabel_wedstrijd,3,FALSE),"")</f>
        <v/>
      </c>
      <c r="D27" s="39" t="str">
        <f>IFERROR(VLOOKUP(A27,tabel_wedstrijd,4,FALSE),"")</f>
        <v/>
      </c>
      <c r="E27" s="17" t="s">
        <v>14</v>
      </c>
      <c r="F27" s="18" t="s">
        <v>15</v>
      </c>
      <c r="G27" s="18" t="s">
        <v>16</v>
      </c>
      <c r="H27" s="19" t="s">
        <v>17</v>
      </c>
      <c r="I27" s="18" t="s">
        <v>18</v>
      </c>
      <c r="J27" s="20" t="s">
        <v>19</v>
      </c>
    </row>
    <row r="28" spans="2:16" ht="21" thickTop="1" x14ac:dyDescent="0.3">
      <c r="B28" s="45" t="str">
        <f>IFERROR(VLOOKUP(A28,tabel_wedstrijd,2,FALSE),"")</f>
        <v/>
      </c>
      <c r="C28" s="43" t="str">
        <f>IFERROR(VLOOKUP(A28,tabel_wedstrijd,3,FALSE),"")</f>
        <v/>
      </c>
      <c r="D28" s="41" t="str">
        <f>IFERROR(VLOOKUP(A28,tabel_wedstrijd,4,FALSE),"")</f>
        <v/>
      </c>
      <c r="E28" s="21"/>
      <c r="F28" s="22"/>
      <c r="G28" s="22"/>
      <c r="H28" s="23" t="str">
        <f>IF(G28=0," ",TRUNC(F28/G28,2))</f>
        <v xml:space="preserve"> </v>
      </c>
      <c r="I28" s="22"/>
      <c r="J28" s="59"/>
    </row>
    <row r="29" spans="2:16" ht="20.399999999999999" x14ac:dyDescent="0.3">
      <c r="B29" s="46" t="str">
        <f>IFERROR(VLOOKUP(A29,tabel_wedstrijd,2,FALSE),"")</f>
        <v/>
      </c>
      <c r="C29" s="44" t="str">
        <f>IFERROR(VLOOKUP(A29,tabel_wedstrijd,3,FALSE),"")</f>
        <v/>
      </c>
      <c r="D29" s="42" t="str">
        <f>IFERROR(VLOOKUP(A29,tabel_wedstrijd,4,FALSE),"")</f>
        <v/>
      </c>
      <c r="E29" s="24"/>
      <c r="F29" s="25"/>
      <c r="G29" s="25"/>
      <c r="H29" s="26" t="str">
        <f t="shared" ref="H29:H31" si="4">IF(G29=0," ",TRUNC(F29/G29,2))</f>
        <v xml:space="preserve"> </v>
      </c>
      <c r="I29" s="25"/>
      <c r="J29" s="60"/>
    </row>
    <row r="30" spans="2:16" ht="20.399999999999999" x14ac:dyDescent="0.3">
      <c r="B30" s="46" t="str">
        <f>IFERROR(VLOOKUP(A30,tabel_wedstrijd,2,FALSE),"")</f>
        <v/>
      </c>
      <c r="C30" s="44" t="str">
        <f>IFERROR(VLOOKUP(A30,tabel_wedstrijd,3,FALSE),"")</f>
        <v/>
      </c>
      <c r="D30" s="42" t="str">
        <f>IFERROR(VLOOKUP(A30,tabel_wedstrijd,4,FALSE),"")</f>
        <v/>
      </c>
      <c r="E30" s="24"/>
      <c r="F30" s="25"/>
      <c r="G30" s="25"/>
      <c r="H30" s="26" t="str">
        <f t="shared" si="4"/>
        <v xml:space="preserve"> </v>
      </c>
      <c r="I30" s="25"/>
      <c r="J30" s="60"/>
    </row>
    <row r="31" spans="2:16" ht="20.399999999999999" x14ac:dyDescent="0.3">
      <c r="B31" s="46" t="str">
        <f>IFERROR(VLOOKUP(A31,tabel_wedstrijd,2,FALSE),"")</f>
        <v/>
      </c>
      <c r="C31" s="44" t="str">
        <f>IFERROR(VLOOKUP(A31,tabel_wedstrijd,3,FALSE),"")</f>
        <v/>
      </c>
      <c r="D31" s="42" t="str">
        <f>IFERROR(VLOOKUP(A31,tabel_wedstrijd,4,FALSE),"")</f>
        <v/>
      </c>
      <c r="E31" s="24"/>
      <c r="F31" s="25"/>
      <c r="G31" s="25"/>
      <c r="H31" s="26" t="str">
        <f t="shared" si="4"/>
        <v xml:space="preserve"> </v>
      </c>
      <c r="I31" s="25"/>
      <c r="J31" s="60"/>
    </row>
    <row r="32" spans="2:16" ht="25.2" thickBot="1" x14ac:dyDescent="0.35">
      <c r="B32" s="62" t="s">
        <v>20</v>
      </c>
      <c r="C32" s="63"/>
      <c r="D32" s="47" t="str">
        <f>IF($H32=0,"",IF(ROUND($H32,2)&lt;$H$11,"OG",IF(ROUND($H32,2)&gt;=$J$11,"D.PR",IF(ROUND($H32,2)&gt;=$I$11,"PROM","MG"))))</f>
        <v/>
      </c>
      <c r="E32" s="48">
        <f>SUM(E28:E31)</f>
        <v>0</v>
      </c>
      <c r="F32" s="49">
        <f>SUM(F28:F31)</f>
        <v>0</v>
      </c>
      <c r="G32" s="49">
        <f>SUM(G28:G31)</f>
        <v>0</v>
      </c>
      <c r="H32" s="50">
        <f>IF(G32=0,0,F32/G32)</f>
        <v>0</v>
      </c>
      <c r="I32" s="49">
        <f>MAX(I28:I31)</f>
        <v>0</v>
      </c>
      <c r="J32" s="61"/>
    </row>
    <row r="33" spans="2:10" ht="9.75" customHeight="1" thickTop="1" thickBot="1" x14ac:dyDescent="0.35"/>
    <row r="34" spans="2:10" ht="22.2" thickTop="1" thickBot="1" x14ac:dyDescent="0.35">
      <c r="B34" s="38" t="str">
        <f>IFERROR(VLOOKUP(A34,tabel_wedstrijd,2,FALSE),"")</f>
        <v/>
      </c>
      <c r="C34" s="38" t="str">
        <f>IFERROR(VLOOKUP(A34,tabel_wedstrijd,3,FALSE),"")</f>
        <v/>
      </c>
      <c r="D34" s="39" t="str">
        <f>IFERROR(VLOOKUP(A34,tabel_wedstrijd,4,FALSE),"")</f>
        <v/>
      </c>
      <c r="E34" s="17" t="s">
        <v>14</v>
      </c>
      <c r="F34" s="18" t="s">
        <v>15</v>
      </c>
      <c r="G34" s="18" t="s">
        <v>16</v>
      </c>
      <c r="H34" s="19" t="s">
        <v>17</v>
      </c>
      <c r="I34" s="18" t="s">
        <v>18</v>
      </c>
      <c r="J34" s="20" t="s">
        <v>19</v>
      </c>
    </row>
    <row r="35" spans="2:10" ht="21" thickTop="1" x14ac:dyDescent="0.3">
      <c r="B35" s="45" t="str">
        <f>IFERROR(VLOOKUP(A35,tabel_wedstrijd,2,FALSE),"")</f>
        <v/>
      </c>
      <c r="C35" s="43" t="str">
        <f>IFERROR(VLOOKUP(A35,tabel_wedstrijd,3,FALSE),"")</f>
        <v/>
      </c>
      <c r="D35" s="41" t="str">
        <f>IFERROR(VLOOKUP(A35,tabel_wedstrijd,4,FALSE),"")</f>
        <v/>
      </c>
      <c r="E35" s="21"/>
      <c r="F35" s="22"/>
      <c r="G35" s="22"/>
      <c r="H35" s="23" t="str">
        <f>IF(G35=0," ",TRUNC(F35/G35,2))</f>
        <v xml:space="preserve"> </v>
      </c>
      <c r="I35" s="22"/>
      <c r="J35" s="59"/>
    </row>
    <row r="36" spans="2:10" ht="20.399999999999999" x14ac:dyDescent="0.3">
      <c r="B36" s="46" t="str">
        <f>IFERROR(VLOOKUP(A36,tabel_wedstrijd,2,FALSE),"")</f>
        <v/>
      </c>
      <c r="C36" s="44" t="str">
        <f>IFERROR(VLOOKUP(A36,tabel_wedstrijd,3,FALSE),"")</f>
        <v/>
      </c>
      <c r="D36" s="42" t="str">
        <f>IFERROR(VLOOKUP(A36,tabel_wedstrijd,4,FALSE),"")</f>
        <v/>
      </c>
      <c r="E36" s="24"/>
      <c r="F36" s="25"/>
      <c r="G36" s="25"/>
      <c r="H36" s="26" t="str">
        <f t="shared" ref="H36:H38" si="5">IF(G36=0," ",TRUNC(F36/G36,2))</f>
        <v xml:space="preserve"> </v>
      </c>
      <c r="I36" s="25"/>
      <c r="J36" s="60"/>
    </row>
    <row r="37" spans="2:10" ht="20.399999999999999" x14ac:dyDescent="0.3">
      <c r="B37" s="46" t="str">
        <f>IFERROR(VLOOKUP(A37,tabel_wedstrijd,2,FALSE),"")</f>
        <v/>
      </c>
      <c r="C37" s="44" t="str">
        <f>IFERROR(VLOOKUP(A37,tabel_wedstrijd,3,FALSE),"")</f>
        <v/>
      </c>
      <c r="D37" s="42" t="str">
        <f>IFERROR(VLOOKUP(A37,tabel_wedstrijd,4,FALSE),"")</f>
        <v/>
      </c>
      <c r="E37" s="24"/>
      <c r="F37" s="25"/>
      <c r="G37" s="25"/>
      <c r="H37" s="26" t="str">
        <f t="shared" si="5"/>
        <v xml:space="preserve"> </v>
      </c>
      <c r="I37" s="25"/>
      <c r="J37" s="60"/>
    </row>
    <row r="38" spans="2:10" ht="20.399999999999999" x14ac:dyDescent="0.3">
      <c r="B38" s="46" t="str">
        <f>IFERROR(VLOOKUP(A38,tabel_wedstrijd,2,FALSE),"")</f>
        <v/>
      </c>
      <c r="C38" s="44" t="str">
        <f>IFERROR(VLOOKUP(A38,tabel_wedstrijd,3,FALSE),"")</f>
        <v/>
      </c>
      <c r="D38" s="42" t="str">
        <f>IFERROR(VLOOKUP(A38,tabel_wedstrijd,4,FALSE),"")</f>
        <v/>
      </c>
      <c r="E38" s="24"/>
      <c r="F38" s="25"/>
      <c r="G38" s="25"/>
      <c r="H38" s="26" t="str">
        <f t="shared" si="5"/>
        <v xml:space="preserve"> </v>
      </c>
      <c r="I38" s="25"/>
      <c r="J38" s="60"/>
    </row>
    <row r="39" spans="2:10" ht="25.2" thickBot="1" x14ac:dyDescent="0.35">
      <c r="B39" s="62" t="s">
        <v>20</v>
      </c>
      <c r="C39" s="63"/>
      <c r="D39" s="47" t="str">
        <f>IF($H39=0,"",IF(ROUND($H39,2)&lt;$H$11,"OG",IF(ROUND($H39,2)&gt;=$J$11,"D.PR",IF(ROUND($H39,2)&gt;=$I$11,"PROM","MG"))))</f>
        <v/>
      </c>
      <c r="E39" s="48">
        <f>SUM(E35:E38)</f>
        <v>0</v>
      </c>
      <c r="F39" s="49">
        <f>SUM(F35:F38)</f>
        <v>0</v>
      </c>
      <c r="G39" s="49">
        <f>SUM(G35:G38)</f>
        <v>0</v>
      </c>
      <c r="H39" s="50">
        <f>IF(G39=0,0,F39/G39)</f>
        <v>0</v>
      </c>
      <c r="I39" s="49">
        <f>MAX(I35:I38)</f>
        <v>0</v>
      </c>
      <c r="J39" s="61"/>
    </row>
    <row r="40" spans="2:10" ht="9.75" customHeight="1" thickTop="1" thickBot="1" x14ac:dyDescent="0.35"/>
    <row r="41" spans="2:10" ht="22.2" thickTop="1" thickBot="1" x14ac:dyDescent="0.35">
      <c r="B41" s="38" t="str">
        <f>IFERROR(VLOOKUP(A41,tabel_wedstrijd,2,FALSE),"")</f>
        <v/>
      </c>
      <c r="C41" s="38" t="str">
        <f>IFERROR(VLOOKUP(A41,tabel_wedstrijd,3,FALSE),"")</f>
        <v/>
      </c>
      <c r="D41" s="39" t="str">
        <f>IFERROR(VLOOKUP(A41,tabel_wedstrijd,4,FALSE),"")</f>
        <v/>
      </c>
      <c r="E41" s="17" t="s">
        <v>14</v>
      </c>
      <c r="F41" s="18" t="s">
        <v>15</v>
      </c>
      <c r="G41" s="18" t="s">
        <v>16</v>
      </c>
      <c r="H41" s="19" t="s">
        <v>17</v>
      </c>
      <c r="I41" s="18" t="s">
        <v>18</v>
      </c>
      <c r="J41" s="20" t="s">
        <v>19</v>
      </c>
    </row>
    <row r="42" spans="2:10" ht="21" thickTop="1" x14ac:dyDescent="0.3">
      <c r="B42" s="45" t="str">
        <f>IFERROR(VLOOKUP(A42,tabel_wedstrijd,2,FALSE),"")</f>
        <v/>
      </c>
      <c r="C42" s="43" t="str">
        <f>IFERROR(VLOOKUP(A42,tabel_wedstrijd,3,FALSE),"")</f>
        <v/>
      </c>
      <c r="D42" s="41" t="str">
        <f>IFERROR(VLOOKUP(A42,tabel_wedstrijd,4,FALSE),"")</f>
        <v/>
      </c>
      <c r="E42" s="21"/>
      <c r="F42" s="22"/>
      <c r="G42" s="22"/>
      <c r="H42" s="23" t="str">
        <f>IF(G42=0," ",TRUNC(F42/G42,2))</f>
        <v xml:space="preserve"> </v>
      </c>
      <c r="I42" s="22"/>
      <c r="J42" s="59"/>
    </row>
    <row r="43" spans="2:10" ht="20.399999999999999" x14ac:dyDescent="0.3">
      <c r="B43" s="46" t="str">
        <f>IFERROR(VLOOKUP(A43,tabel_wedstrijd,2,FALSE),"")</f>
        <v/>
      </c>
      <c r="C43" s="44" t="str">
        <f>IFERROR(VLOOKUP(A43,tabel_wedstrijd,3,FALSE),"")</f>
        <v/>
      </c>
      <c r="D43" s="42" t="str">
        <f>IFERROR(VLOOKUP(A43,tabel_wedstrijd,4,FALSE),"")</f>
        <v/>
      </c>
      <c r="E43" s="24"/>
      <c r="F43" s="25"/>
      <c r="G43" s="25"/>
      <c r="H43" s="26" t="str">
        <f t="shared" ref="H43:H45" si="6">IF(G43=0," ",TRUNC(F43/G43,2))</f>
        <v xml:space="preserve"> </v>
      </c>
      <c r="I43" s="25"/>
      <c r="J43" s="60"/>
    </row>
    <row r="44" spans="2:10" ht="20.399999999999999" x14ac:dyDescent="0.3">
      <c r="B44" s="46" t="str">
        <f>IFERROR(VLOOKUP(A44,tabel_wedstrijd,2,FALSE),"")</f>
        <v/>
      </c>
      <c r="C44" s="44" t="str">
        <f>IFERROR(VLOOKUP(A44,tabel_wedstrijd,3,FALSE),"")</f>
        <v/>
      </c>
      <c r="D44" s="42" t="str">
        <f>IFERROR(VLOOKUP(A44,tabel_wedstrijd,4,FALSE),"")</f>
        <v/>
      </c>
      <c r="E44" s="24"/>
      <c r="F44" s="25"/>
      <c r="G44" s="25"/>
      <c r="H44" s="26" t="str">
        <f t="shared" si="6"/>
        <v xml:space="preserve"> </v>
      </c>
      <c r="I44" s="25"/>
      <c r="J44" s="60"/>
    </row>
    <row r="45" spans="2:10" ht="20.399999999999999" x14ac:dyDescent="0.3">
      <c r="B45" s="46" t="str">
        <f>IFERROR(VLOOKUP(A45,tabel_wedstrijd,2,FALSE),"")</f>
        <v/>
      </c>
      <c r="C45" s="44" t="str">
        <f>IFERROR(VLOOKUP(A45,tabel_wedstrijd,3,FALSE),"")</f>
        <v/>
      </c>
      <c r="D45" s="42" t="str">
        <f>IFERROR(VLOOKUP(A45,tabel_wedstrijd,4,FALSE),"")</f>
        <v/>
      </c>
      <c r="E45" s="24"/>
      <c r="F45" s="25"/>
      <c r="G45" s="25"/>
      <c r="H45" s="26" t="str">
        <f t="shared" si="6"/>
        <v xml:space="preserve"> </v>
      </c>
      <c r="I45" s="25"/>
      <c r="J45" s="60"/>
    </row>
    <row r="46" spans="2:10" ht="25.2" thickBot="1" x14ac:dyDescent="0.35">
      <c r="B46" s="62" t="s">
        <v>20</v>
      </c>
      <c r="C46" s="63"/>
      <c r="D46" s="47" t="str">
        <f>IF($H46=0,"",IF(ROUND($H46,2)&lt;$H$11,"OG",IF(ROUND($H46,2)&gt;=$J$11,"D.PR",IF(ROUND($H46,2)&gt;=$I$11,"PROM","MG"))))</f>
        <v/>
      </c>
      <c r="E46" s="48">
        <f>SUM(E42:E45)</f>
        <v>0</v>
      </c>
      <c r="F46" s="49">
        <f>SUM(F42:F45)</f>
        <v>0</v>
      </c>
      <c r="G46" s="49">
        <f>SUM(G42:G45)</f>
        <v>0</v>
      </c>
      <c r="H46" s="50">
        <f>IF(G46=0,0,F46/G46)</f>
        <v>0</v>
      </c>
      <c r="I46" s="49">
        <f>MAX(I42:I45)</f>
        <v>0</v>
      </c>
      <c r="J46" s="61"/>
    </row>
    <row r="47" spans="2:10" ht="9.75" customHeight="1" thickTop="1" thickBot="1" x14ac:dyDescent="0.35"/>
    <row r="48" spans="2:10" ht="22.2" thickTop="1" thickBot="1" x14ac:dyDescent="0.35">
      <c r="B48" s="38" t="str">
        <f>IFERROR(VLOOKUP(A48,tabel_wedstrijd,2,FALSE),"")</f>
        <v/>
      </c>
      <c r="C48" s="38" t="str">
        <f>IFERROR(VLOOKUP(A48,tabel_wedstrijd,3,FALSE),"")</f>
        <v/>
      </c>
      <c r="D48" s="39" t="str">
        <f>IFERROR(VLOOKUP(A48,tabel_wedstrijd,4,FALSE),"")</f>
        <v/>
      </c>
      <c r="E48" s="17" t="s">
        <v>14</v>
      </c>
      <c r="F48" s="18" t="s">
        <v>15</v>
      </c>
      <c r="G48" s="18" t="s">
        <v>16</v>
      </c>
      <c r="H48" s="19" t="s">
        <v>17</v>
      </c>
      <c r="I48" s="18" t="s">
        <v>18</v>
      </c>
      <c r="J48" s="20" t="s">
        <v>19</v>
      </c>
    </row>
    <row r="49" spans="2:10" ht="21" thickTop="1" x14ac:dyDescent="0.3">
      <c r="B49" s="45" t="str">
        <f>IFERROR(VLOOKUP(A49,tabel_wedstrijd,2,FALSE),"")</f>
        <v/>
      </c>
      <c r="C49" s="43" t="str">
        <f>IFERROR(VLOOKUP(A49,tabel_wedstrijd,3,FALSE),"")</f>
        <v/>
      </c>
      <c r="D49" s="41" t="str">
        <f>IFERROR(VLOOKUP(A49,tabel_wedstrijd,4,FALSE),"")</f>
        <v/>
      </c>
      <c r="E49" s="21"/>
      <c r="F49" s="22"/>
      <c r="G49" s="22"/>
      <c r="H49" s="23" t="str">
        <f>IF(G49=0," ",TRUNC(F49/G49,2))</f>
        <v xml:space="preserve"> </v>
      </c>
      <c r="I49" s="22"/>
      <c r="J49" s="59"/>
    </row>
    <row r="50" spans="2:10" ht="20.399999999999999" x14ac:dyDescent="0.3">
      <c r="B50" s="46" t="str">
        <f>IFERROR(VLOOKUP(A50,tabel_wedstrijd,2,FALSE),"")</f>
        <v/>
      </c>
      <c r="C50" s="44" t="str">
        <f>IFERROR(VLOOKUP(A50,tabel_wedstrijd,3,FALSE),"")</f>
        <v/>
      </c>
      <c r="D50" s="42" t="str">
        <f>IFERROR(VLOOKUP(A50,tabel_wedstrijd,4,FALSE),"")</f>
        <v/>
      </c>
      <c r="E50" s="24"/>
      <c r="F50" s="25"/>
      <c r="G50" s="25"/>
      <c r="H50" s="26" t="str">
        <f t="shared" ref="H50:H52" si="7">IF(G50=0," ",TRUNC(F50/G50,2))</f>
        <v xml:space="preserve"> </v>
      </c>
      <c r="I50" s="25"/>
      <c r="J50" s="60"/>
    </row>
    <row r="51" spans="2:10" ht="20.399999999999999" x14ac:dyDescent="0.3">
      <c r="B51" s="46" t="str">
        <f>IFERROR(VLOOKUP(A51,tabel_wedstrijd,2,FALSE),"")</f>
        <v/>
      </c>
      <c r="C51" s="44" t="str">
        <f>IFERROR(VLOOKUP(A51,tabel_wedstrijd,3,FALSE),"")</f>
        <v/>
      </c>
      <c r="D51" s="42" t="str">
        <f>IFERROR(VLOOKUP(A51,tabel_wedstrijd,4,FALSE),"")</f>
        <v/>
      </c>
      <c r="E51" s="24"/>
      <c r="F51" s="25"/>
      <c r="G51" s="25"/>
      <c r="H51" s="26" t="str">
        <f t="shared" si="7"/>
        <v xml:space="preserve"> </v>
      </c>
      <c r="I51" s="25"/>
      <c r="J51" s="60"/>
    </row>
    <row r="52" spans="2:10" ht="20.399999999999999" x14ac:dyDescent="0.3">
      <c r="B52" s="46" t="str">
        <f>IFERROR(VLOOKUP(A52,tabel_wedstrijd,2,FALSE),"")</f>
        <v/>
      </c>
      <c r="C52" s="44" t="str">
        <f>IFERROR(VLOOKUP(A52,tabel_wedstrijd,3,FALSE),"")</f>
        <v/>
      </c>
      <c r="D52" s="42" t="str">
        <f>IFERROR(VLOOKUP(A52,tabel_wedstrijd,4,FALSE),"")</f>
        <v/>
      </c>
      <c r="E52" s="24"/>
      <c r="F52" s="25"/>
      <c r="G52" s="25"/>
      <c r="H52" s="26" t="str">
        <f t="shared" si="7"/>
        <v xml:space="preserve"> </v>
      </c>
      <c r="I52" s="25"/>
      <c r="J52" s="60"/>
    </row>
    <row r="53" spans="2:10" ht="25.2" thickBot="1" x14ac:dyDescent="0.35">
      <c r="B53" s="62" t="s">
        <v>20</v>
      </c>
      <c r="C53" s="63"/>
      <c r="D53" s="47" t="str">
        <f>IF($H53=0,"",IF(ROUND($H53,2)&lt;$H$11,"OG",IF(ROUND($H53,2)&gt;=$J$11,"D.PR",IF(ROUND($H53,2)&gt;=$I$11,"PROM","MG"))))</f>
        <v/>
      </c>
      <c r="E53" s="48">
        <f>SUM(E49:E52)</f>
        <v>0</v>
      </c>
      <c r="F53" s="49">
        <f>SUM(F49:F52)</f>
        <v>0</v>
      </c>
      <c r="G53" s="49">
        <f>SUM(G49:G52)</f>
        <v>0</v>
      </c>
      <c r="H53" s="50">
        <f>IF(G53=0,0,F53/G53)</f>
        <v>0</v>
      </c>
      <c r="I53" s="49">
        <f>MAX(I49:I52)</f>
        <v>0</v>
      </c>
      <c r="J53" s="61"/>
    </row>
    <row r="54" spans="2:10" ht="9.75" customHeight="1" thickTop="1" thickBot="1" x14ac:dyDescent="0.35"/>
    <row r="55" spans="2:10" ht="22.2" thickTop="1" thickBot="1" x14ac:dyDescent="0.35">
      <c r="B55" s="38" t="str">
        <f>IFERROR(VLOOKUP(A55,tabel_wedstrijd,2,FALSE),"")</f>
        <v/>
      </c>
      <c r="C55" s="38" t="str">
        <f>IFERROR(VLOOKUP(A55,tabel_wedstrijd,3,FALSE),"")</f>
        <v/>
      </c>
      <c r="D55" s="39" t="str">
        <f>IFERROR(VLOOKUP(A55,tabel_wedstrijd,4,FALSE),"")</f>
        <v/>
      </c>
      <c r="E55" s="17" t="s">
        <v>14</v>
      </c>
      <c r="F55" s="18" t="s">
        <v>15</v>
      </c>
      <c r="G55" s="18" t="s">
        <v>16</v>
      </c>
      <c r="H55" s="19" t="s">
        <v>17</v>
      </c>
      <c r="I55" s="18" t="s">
        <v>18</v>
      </c>
      <c r="J55" s="20" t="s">
        <v>19</v>
      </c>
    </row>
    <row r="56" spans="2:10" ht="21" thickTop="1" x14ac:dyDescent="0.3">
      <c r="B56" s="45" t="str">
        <f>IFERROR(VLOOKUP(A56,tabel_wedstrijd,2,FALSE),"")</f>
        <v/>
      </c>
      <c r="C56" s="43" t="str">
        <f>IFERROR(VLOOKUP(A56,tabel_wedstrijd,3,FALSE),"")</f>
        <v/>
      </c>
      <c r="D56" s="41" t="str">
        <f>IFERROR(VLOOKUP(A56,tabel_wedstrijd,4,FALSE),"")</f>
        <v/>
      </c>
      <c r="E56" s="21"/>
      <c r="F56" s="22"/>
      <c r="G56" s="22"/>
      <c r="H56" s="23" t="str">
        <f>IF(G56=0," ",TRUNC(F56/G56,2))</f>
        <v xml:space="preserve"> </v>
      </c>
      <c r="I56" s="22"/>
      <c r="J56" s="59"/>
    </row>
    <row r="57" spans="2:10" ht="20.399999999999999" x14ac:dyDescent="0.3">
      <c r="B57" s="46" t="str">
        <f>IFERROR(VLOOKUP(A57,tabel_wedstrijd,2,FALSE),"")</f>
        <v/>
      </c>
      <c r="C57" s="44" t="str">
        <f>IFERROR(VLOOKUP(A57,tabel_wedstrijd,3,FALSE),"")</f>
        <v/>
      </c>
      <c r="D57" s="42" t="str">
        <f>IFERROR(VLOOKUP(A57,tabel_wedstrijd,4,FALSE),"")</f>
        <v/>
      </c>
      <c r="E57" s="24"/>
      <c r="F57" s="25"/>
      <c r="G57" s="25"/>
      <c r="H57" s="26" t="str">
        <f t="shared" ref="H57:H59" si="8">IF(G57=0," ",TRUNC(F57/G57,2))</f>
        <v xml:space="preserve"> </v>
      </c>
      <c r="I57" s="25"/>
      <c r="J57" s="60"/>
    </row>
    <row r="58" spans="2:10" ht="20.399999999999999" x14ac:dyDescent="0.3">
      <c r="B58" s="46" t="str">
        <f>IFERROR(VLOOKUP(A58,tabel_wedstrijd,2,FALSE),"")</f>
        <v/>
      </c>
      <c r="C58" s="44" t="str">
        <f>IFERROR(VLOOKUP(A58,tabel_wedstrijd,3,FALSE),"")</f>
        <v/>
      </c>
      <c r="D58" s="42" t="str">
        <f>IFERROR(VLOOKUP(A58,tabel_wedstrijd,4,FALSE),"")</f>
        <v/>
      </c>
      <c r="E58" s="24"/>
      <c r="F58" s="25"/>
      <c r="G58" s="25"/>
      <c r="H58" s="26" t="str">
        <f t="shared" si="8"/>
        <v xml:space="preserve"> </v>
      </c>
      <c r="I58" s="25"/>
      <c r="J58" s="60"/>
    </row>
    <row r="59" spans="2:10" ht="20.399999999999999" x14ac:dyDescent="0.3">
      <c r="B59" s="46" t="str">
        <f>IFERROR(VLOOKUP(A59,tabel_wedstrijd,2,FALSE),"")</f>
        <v/>
      </c>
      <c r="C59" s="44" t="str">
        <f>IFERROR(VLOOKUP(A59,tabel_wedstrijd,3,FALSE),"")</f>
        <v/>
      </c>
      <c r="D59" s="42" t="str">
        <f>IFERROR(VLOOKUP(A59,tabel_wedstrijd,4,FALSE),"")</f>
        <v/>
      </c>
      <c r="E59" s="24"/>
      <c r="F59" s="25"/>
      <c r="G59" s="25"/>
      <c r="H59" s="26" t="str">
        <f t="shared" si="8"/>
        <v xml:space="preserve"> </v>
      </c>
      <c r="I59" s="25"/>
      <c r="J59" s="60"/>
    </row>
    <row r="60" spans="2:10" ht="25.2" thickBot="1" x14ac:dyDescent="0.35">
      <c r="B60" s="62" t="s">
        <v>20</v>
      </c>
      <c r="C60" s="63"/>
      <c r="D60" s="47" t="str">
        <f>IF($H60=0,"",IF(ROUND($H60,2)&lt;$H$11,"OG",IF(ROUND($H60,2)&gt;=$J$11,"D.PR",IF(ROUND($H60,2)&gt;=$I$11,"PROM","MG"))))</f>
        <v/>
      </c>
      <c r="E60" s="48">
        <f>SUM(E56:E59)</f>
        <v>0</v>
      </c>
      <c r="F60" s="49">
        <f>SUM(F56:F59)</f>
        <v>0</v>
      </c>
      <c r="G60" s="49">
        <f>SUM(G56:G59)</f>
        <v>0</v>
      </c>
      <c r="H60" s="50">
        <f>IF(G60=0,0,F60/G60)</f>
        <v>0</v>
      </c>
      <c r="I60" s="49">
        <f>MAX(I56:I59)</f>
        <v>0</v>
      </c>
      <c r="J60" s="61"/>
    </row>
    <row r="61" spans="2:10" ht="15" thickTop="1" x14ac:dyDescent="0.3"/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J28:J32"/>
    <mergeCell ref="B32:C32"/>
    <mergeCell ref="B2:J2"/>
    <mergeCell ref="B3:J3"/>
    <mergeCell ref="B5:J5"/>
    <mergeCell ref="B6:J6"/>
    <mergeCell ref="B8:J8"/>
    <mergeCell ref="D10:E10"/>
    <mergeCell ref="D11:E11"/>
    <mergeCell ref="J14:J18"/>
    <mergeCell ref="B18:C18"/>
    <mergeCell ref="J21:J25"/>
    <mergeCell ref="B25:C25"/>
    <mergeCell ref="J56:J60"/>
    <mergeCell ref="B60:C60"/>
    <mergeCell ref="J35:J39"/>
    <mergeCell ref="B39:C39"/>
    <mergeCell ref="J42:J46"/>
    <mergeCell ref="B46:C46"/>
    <mergeCell ref="J49:J53"/>
    <mergeCell ref="B53:C53"/>
  </mergeCells>
  <conditionalFormatting sqref="D18">
    <cfRule type="containsText" dxfId="6" priority="7" operator="containsText" text="PR">
      <formula>NOT(ISERROR(SEARCH("PR",D18)))</formula>
    </cfRule>
  </conditionalFormatting>
  <conditionalFormatting sqref="D25">
    <cfRule type="containsText" dxfId="5" priority="6" operator="containsText" text="PR">
      <formula>NOT(ISERROR(SEARCH("PR",D25)))</formula>
    </cfRule>
  </conditionalFormatting>
  <conditionalFormatting sqref="D32">
    <cfRule type="containsText" dxfId="4" priority="5" operator="containsText" text="PR">
      <formula>NOT(ISERROR(SEARCH("PR",D32)))</formula>
    </cfRule>
  </conditionalFormatting>
  <conditionalFormatting sqref="D39">
    <cfRule type="containsText" dxfId="3" priority="4" operator="containsText" text="PR">
      <formula>NOT(ISERROR(SEARCH("PR",D39)))</formula>
    </cfRule>
  </conditionalFormatting>
  <conditionalFormatting sqref="D46">
    <cfRule type="containsText" dxfId="2" priority="3" operator="containsText" text="PR">
      <formula>NOT(ISERROR(SEARCH("PR",D46)))</formula>
    </cfRule>
  </conditionalFormatting>
  <conditionalFormatting sqref="D53">
    <cfRule type="containsText" dxfId="1" priority="2" operator="containsText" text="PR">
      <formula>NOT(ISERROR(SEARCH("PR",D53)))</formula>
    </cfRule>
  </conditionalFormatting>
  <conditionalFormatting sqref="D60">
    <cfRule type="containsText" dxfId="0" priority="1" operator="containsText" text="PR">
      <formula>NOT(ISERROR(SEARCH("PR",D60)))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08"/>
  <sheetViews>
    <sheetView topLeftCell="A403" workbookViewId="0">
      <selection activeCell="C449" sqref="C449"/>
    </sheetView>
  </sheetViews>
  <sheetFormatPr defaultRowHeight="11.4" x14ac:dyDescent="0.2"/>
  <cols>
    <col min="1" max="1" width="9" style="30" customWidth="1"/>
    <col min="2" max="2" width="24" style="31" customWidth="1"/>
    <col min="3" max="3" width="7.6640625" style="31" customWidth="1"/>
    <col min="4" max="249" width="8.88671875" style="29"/>
    <col min="250" max="250" width="7" style="29" customWidth="1"/>
    <col min="251" max="251" width="24.44140625" style="29" customWidth="1"/>
    <col min="252" max="252" width="8.109375" style="29" customWidth="1"/>
    <col min="253" max="255" width="7.6640625" style="29" customWidth="1"/>
    <col min="256" max="256" width="9" style="29" customWidth="1"/>
    <col min="257" max="257" width="9.109375" style="29" customWidth="1"/>
    <col min="258" max="258" width="11" style="29" customWidth="1"/>
    <col min="259" max="505" width="8.88671875" style="29"/>
    <col min="506" max="506" width="7" style="29" customWidth="1"/>
    <col min="507" max="507" width="24.44140625" style="29" customWidth="1"/>
    <col min="508" max="508" width="8.109375" style="29" customWidth="1"/>
    <col min="509" max="511" width="7.6640625" style="29" customWidth="1"/>
    <col min="512" max="512" width="9" style="29" customWidth="1"/>
    <col min="513" max="513" width="9.109375" style="29" customWidth="1"/>
    <col min="514" max="514" width="11" style="29" customWidth="1"/>
    <col min="515" max="761" width="8.88671875" style="29"/>
    <col min="762" max="762" width="7" style="29" customWidth="1"/>
    <col min="763" max="763" width="24.44140625" style="29" customWidth="1"/>
    <col min="764" max="764" width="8.109375" style="29" customWidth="1"/>
    <col min="765" max="767" width="7.6640625" style="29" customWidth="1"/>
    <col min="768" max="768" width="9" style="29" customWidth="1"/>
    <col min="769" max="769" width="9.109375" style="29" customWidth="1"/>
    <col min="770" max="770" width="11" style="29" customWidth="1"/>
    <col min="771" max="1017" width="8.88671875" style="29"/>
    <col min="1018" max="1018" width="7" style="29" customWidth="1"/>
    <col min="1019" max="1019" width="24.44140625" style="29" customWidth="1"/>
    <col min="1020" max="1020" width="8.109375" style="29" customWidth="1"/>
    <col min="1021" max="1023" width="7.6640625" style="29" customWidth="1"/>
    <col min="1024" max="1024" width="9" style="29" customWidth="1"/>
    <col min="1025" max="1025" width="9.109375" style="29" customWidth="1"/>
    <col min="1026" max="1026" width="11" style="29" customWidth="1"/>
    <col min="1027" max="1273" width="8.88671875" style="29"/>
    <col min="1274" max="1274" width="7" style="29" customWidth="1"/>
    <col min="1275" max="1275" width="24.44140625" style="29" customWidth="1"/>
    <col min="1276" max="1276" width="8.109375" style="29" customWidth="1"/>
    <col min="1277" max="1279" width="7.6640625" style="29" customWidth="1"/>
    <col min="1280" max="1280" width="9" style="29" customWidth="1"/>
    <col min="1281" max="1281" width="9.109375" style="29" customWidth="1"/>
    <col min="1282" max="1282" width="11" style="29" customWidth="1"/>
    <col min="1283" max="1529" width="8.88671875" style="29"/>
    <col min="1530" max="1530" width="7" style="29" customWidth="1"/>
    <col min="1531" max="1531" width="24.44140625" style="29" customWidth="1"/>
    <col min="1532" max="1532" width="8.109375" style="29" customWidth="1"/>
    <col min="1533" max="1535" width="7.6640625" style="29" customWidth="1"/>
    <col min="1536" max="1536" width="9" style="29" customWidth="1"/>
    <col min="1537" max="1537" width="9.109375" style="29" customWidth="1"/>
    <col min="1538" max="1538" width="11" style="29" customWidth="1"/>
    <col min="1539" max="1785" width="8.88671875" style="29"/>
    <col min="1786" max="1786" width="7" style="29" customWidth="1"/>
    <col min="1787" max="1787" width="24.44140625" style="29" customWidth="1"/>
    <col min="1788" max="1788" width="8.109375" style="29" customWidth="1"/>
    <col min="1789" max="1791" width="7.6640625" style="29" customWidth="1"/>
    <col min="1792" max="1792" width="9" style="29" customWidth="1"/>
    <col min="1793" max="1793" width="9.109375" style="29" customWidth="1"/>
    <col min="1794" max="1794" width="11" style="29" customWidth="1"/>
    <col min="1795" max="2041" width="8.88671875" style="29"/>
    <col min="2042" max="2042" width="7" style="29" customWidth="1"/>
    <col min="2043" max="2043" width="24.44140625" style="29" customWidth="1"/>
    <col min="2044" max="2044" width="8.109375" style="29" customWidth="1"/>
    <col min="2045" max="2047" width="7.6640625" style="29" customWidth="1"/>
    <col min="2048" max="2048" width="9" style="29" customWidth="1"/>
    <col min="2049" max="2049" width="9.109375" style="29" customWidth="1"/>
    <col min="2050" max="2050" width="11" style="29" customWidth="1"/>
    <col min="2051" max="2297" width="8.88671875" style="29"/>
    <col min="2298" max="2298" width="7" style="29" customWidth="1"/>
    <col min="2299" max="2299" width="24.44140625" style="29" customWidth="1"/>
    <col min="2300" max="2300" width="8.109375" style="29" customWidth="1"/>
    <col min="2301" max="2303" width="7.6640625" style="29" customWidth="1"/>
    <col min="2304" max="2304" width="9" style="29" customWidth="1"/>
    <col min="2305" max="2305" width="9.109375" style="29" customWidth="1"/>
    <col min="2306" max="2306" width="11" style="29" customWidth="1"/>
    <col min="2307" max="2553" width="8.88671875" style="29"/>
    <col min="2554" max="2554" width="7" style="29" customWidth="1"/>
    <col min="2555" max="2555" width="24.44140625" style="29" customWidth="1"/>
    <col min="2556" max="2556" width="8.109375" style="29" customWidth="1"/>
    <col min="2557" max="2559" width="7.6640625" style="29" customWidth="1"/>
    <col min="2560" max="2560" width="9" style="29" customWidth="1"/>
    <col min="2561" max="2561" width="9.109375" style="29" customWidth="1"/>
    <col min="2562" max="2562" width="11" style="29" customWidth="1"/>
    <col min="2563" max="2809" width="8.88671875" style="29"/>
    <col min="2810" max="2810" width="7" style="29" customWidth="1"/>
    <col min="2811" max="2811" width="24.44140625" style="29" customWidth="1"/>
    <col min="2812" max="2812" width="8.109375" style="29" customWidth="1"/>
    <col min="2813" max="2815" width="7.6640625" style="29" customWidth="1"/>
    <col min="2816" max="2816" width="9" style="29" customWidth="1"/>
    <col min="2817" max="2817" width="9.109375" style="29" customWidth="1"/>
    <col min="2818" max="2818" width="11" style="29" customWidth="1"/>
    <col min="2819" max="3065" width="8.88671875" style="29"/>
    <col min="3066" max="3066" width="7" style="29" customWidth="1"/>
    <col min="3067" max="3067" width="24.44140625" style="29" customWidth="1"/>
    <col min="3068" max="3068" width="8.109375" style="29" customWidth="1"/>
    <col min="3069" max="3071" width="7.6640625" style="29" customWidth="1"/>
    <col min="3072" max="3072" width="9" style="29" customWidth="1"/>
    <col min="3073" max="3073" width="9.109375" style="29" customWidth="1"/>
    <col min="3074" max="3074" width="11" style="29" customWidth="1"/>
    <col min="3075" max="3321" width="8.88671875" style="29"/>
    <col min="3322" max="3322" width="7" style="29" customWidth="1"/>
    <col min="3323" max="3323" width="24.44140625" style="29" customWidth="1"/>
    <col min="3324" max="3324" width="8.109375" style="29" customWidth="1"/>
    <col min="3325" max="3327" width="7.6640625" style="29" customWidth="1"/>
    <col min="3328" max="3328" width="9" style="29" customWidth="1"/>
    <col min="3329" max="3329" width="9.109375" style="29" customWidth="1"/>
    <col min="3330" max="3330" width="11" style="29" customWidth="1"/>
    <col min="3331" max="3577" width="8.88671875" style="29"/>
    <col min="3578" max="3578" width="7" style="29" customWidth="1"/>
    <col min="3579" max="3579" width="24.44140625" style="29" customWidth="1"/>
    <col min="3580" max="3580" width="8.109375" style="29" customWidth="1"/>
    <col min="3581" max="3583" width="7.6640625" style="29" customWidth="1"/>
    <col min="3584" max="3584" width="9" style="29" customWidth="1"/>
    <col min="3585" max="3585" width="9.109375" style="29" customWidth="1"/>
    <col min="3586" max="3586" width="11" style="29" customWidth="1"/>
    <col min="3587" max="3833" width="8.88671875" style="29"/>
    <col min="3834" max="3834" width="7" style="29" customWidth="1"/>
    <col min="3835" max="3835" width="24.44140625" style="29" customWidth="1"/>
    <col min="3836" max="3836" width="8.109375" style="29" customWidth="1"/>
    <col min="3837" max="3839" width="7.6640625" style="29" customWidth="1"/>
    <col min="3840" max="3840" width="9" style="29" customWidth="1"/>
    <col min="3841" max="3841" width="9.109375" style="29" customWidth="1"/>
    <col min="3842" max="3842" width="11" style="29" customWidth="1"/>
    <col min="3843" max="4089" width="8.88671875" style="29"/>
    <col min="4090" max="4090" width="7" style="29" customWidth="1"/>
    <col min="4091" max="4091" width="24.44140625" style="29" customWidth="1"/>
    <col min="4092" max="4092" width="8.109375" style="29" customWidth="1"/>
    <col min="4093" max="4095" width="7.6640625" style="29" customWidth="1"/>
    <col min="4096" max="4096" width="9" style="29" customWidth="1"/>
    <col min="4097" max="4097" width="9.109375" style="29" customWidth="1"/>
    <col min="4098" max="4098" width="11" style="29" customWidth="1"/>
    <col min="4099" max="4345" width="8.88671875" style="29"/>
    <col min="4346" max="4346" width="7" style="29" customWidth="1"/>
    <col min="4347" max="4347" width="24.44140625" style="29" customWidth="1"/>
    <col min="4348" max="4348" width="8.109375" style="29" customWidth="1"/>
    <col min="4349" max="4351" width="7.6640625" style="29" customWidth="1"/>
    <col min="4352" max="4352" width="9" style="29" customWidth="1"/>
    <col min="4353" max="4353" width="9.109375" style="29" customWidth="1"/>
    <col min="4354" max="4354" width="11" style="29" customWidth="1"/>
    <col min="4355" max="4601" width="8.88671875" style="29"/>
    <col min="4602" max="4602" width="7" style="29" customWidth="1"/>
    <col min="4603" max="4603" width="24.44140625" style="29" customWidth="1"/>
    <col min="4604" max="4604" width="8.109375" style="29" customWidth="1"/>
    <col min="4605" max="4607" width="7.6640625" style="29" customWidth="1"/>
    <col min="4608" max="4608" width="9" style="29" customWidth="1"/>
    <col min="4609" max="4609" width="9.109375" style="29" customWidth="1"/>
    <col min="4610" max="4610" width="11" style="29" customWidth="1"/>
    <col min="4611" max="4857" width="8.88671875" style="29"/>
    <col min="4858" max="4858" width="7" style="29" customWidth="1"/>
    <col min="4859" max="4859" width="24.44140625" style="29" customWidth="1"/>
    <col min="4860" max="4860" width="8.109375" style="29" customWidth="1"/>
    <col min="4861" max="4863" width="7.6640625" style="29" customWidth="1"/>
    <col min="4864" max="4864" width="9" style="29" customWidth="1"/>
    <col min="4865" max="4865" width="9.109375" style="29" customWidth="1"/>
    <col min="4866" max="4866" width="11" style="29" customWidth="1"/>
    <col min="4867" max="5113" width="8.88671875" style="29"/>
    <col min="5114" max="5114" width="7" style="29" customWidth="1"/>
    <col min="5115" max="5115" width="24.44140625" style="29" customWidth="1"/>
    <col min="5116" max="5116" width="8.109375" style="29" customWidth="1"/>
    <col min="5117" max="5119" width="7.6640625" style="29" customWidth="1"/>
    <col min="5120" max="5120" width="9" style="29" customWidth="1"/>
    <col min="5121" max="5121" width="9.109375" style="29" customWidth="1"/>
    <col min="5122" max="5122" width="11" style="29" customWidth="1"/>
    <col min="5123" max="5369" width="8.88671875" style="29"/>
    <col min="5370" max="5370" width="7" style="29" customWidth="1"/>
    <col min="5371" max="5371" width="24.44140625" style="29" customWidth="1"/>
    <col min="5372" max="5372" width="8.109375" style="29" customWidth="1"/>
    <col min="5373" max="5375" width="7.6640625" style="29" customWidth="1"/>
    <col min="5376" max="5376" width="9" style="29" customWidth="1"/>
    <col min="5377" max="5377" width="9.109375" style="29" customWidth="1"/>
    <col min="5378" max="5378" width="11" style="29" customWidth="1"/>
    <col min="5379" max="5625" width="8.88671875" style="29"/>
    <col min="5626" max="5626" width="7" style="29" customWidth="1"/>
    <col min="5627" max="5627" width="24.44140625" style="29" customWidth="1"/>
    <col min="5628" max="5628" width="8.109375" style="29" customWidth="1"/>
    <col min="5629" max="5631" width="7.6640625" style="29" customWidth="1"/>
    <col min="5632" max="5632" width="9" style="29" customWidth="1"/>
    <col min="5633" max="5633" width="9.109375" style="29" customWidth="1"/>
    <col min="5634" max="5634" width="11" style="29" customWidth="1"/>
    <col min="5635" max="5881" width="8.88671875" style="29"/>
    <col min="5882" max="5882" width="7" style="29" customWidth="1"/>
    <col min="5883" max="5883" width="24.44140625" style="29" customWidth="1"/>
    <col min="5884" max="5884" width="8.109375" style="29" customWidth="1"/>
    <col min="5885" max="5887" width="7.6640625" style="29" customWidth="1"/>
    <col min="5888" max="5888" width="9" style="29" customWidth="1"/>
    <col min="5889" max="5889" width="9.109375" style="29" customWidth="1"/>
    <col min="5890" max="5890" width="11" style="29" customWidth="1"/>
    <col min="5891" max="6137" width="8.88671875" style="29"/>
    <col min="6138" max="6138" width="7" style="29" customWidth="1"/>
    <col min="6139" max="6139" width="24.44140625" style="29" customWidth="1"/>
    <col min="6140" max="6140" width="8.109375" style="29" customWidth="1"/>
    <col min="6141" max="6143" width="7.6640625" style="29" customWidth="1"/>
    <col min="6144" max="6144" width="9" style="29" customWidth="1"/>
    <col min="6145" max="6145" width="9.109375" style="29" customWidth="1"/>
    <col min="6146" max="6146" width="11" style="29" customWidth="1"/>
    <col min="6147" max="6393" width="8.88671875" style="29"/>
    <col min="6394" max="6394" width="7" style="29" customWidth="1"/>
    <col min="6395" max="6395" width="24.44140625" style="29" customWidth="1"/>
    <col min="6396" max="6396" width="8.109375" style="29" customWidth="1"/>
    <col min="6397" max="6399" width="7.6640625" style="29" customWidth="1"/>
    <col min="6400" max="6400" width="9" style="29" customWidth="1"/>
    <col min="6401" max="6401" width="9.109375" style="29" customWidth="1"/>
    <col min="6402" max="6402" width="11" style="29" customWidth="1"/>
    <col min="6403" max="6649" width="8.88671875" style="29"/>
    <col min="6650" max="6650" width="7" style="29" customWidth="1"/>
    <col min="6651" max="6651" width="24.44140625" style="29" customWidth="1"/>
    <col min="6652" max="6652" width="8.109375" style="29" customWidth="1"/>
    <col min="6653" max="6655" width="7.6640625" style="29" customWidth="1"/>
    <col min="6656" max="6656" width="9" style="29" customWidth="1"/>
    <col min="6657" max="6657" width="9.109375" style="29" customWidth="1"/>
    <col min="6658" max="6658" width="11" style="29" customWidth="1"/>
    <col min="6659" max="6905" width="8.88671875" style="29"/>
    <col min="6906" max="6906" width="7" style="29" customWidth="1"/>
    <col min="6907" max="6907" width="24.44140625" style="29" customWidth="1"/>
    <col min="6908" max="6908" width="8.109375" style="29" customWidth="1"/>
    <col min="6909" max="6911" width="7.6640625" style="29" customWidth="1"/>
    <col min="6912" max="6912" width="9" style="29" customWidth="1"/>
    <col min="6913" max="6913" width="9.109375" style="29" customWidth="1"/>
    <col min="6914" max="6914" width="11" style="29" customWidth="1"/>
    <col min="6915" max="7161" width="8.88671875" style="29"/>
    <col min="7162" max="7162" width="7" style="29" customWidth="1"/>
    <col min="7163" max="7163" width="24.44140625" style="29" customWidth="1"/>
    <col min="7164" max="7164" width="8.109375" style="29" customWidth="1"/>
    <col min="7165" max="7167" width="7.6640625" style="29" customWidth="1"/>
    <col min="7168" max="7168" width="9" style="29" customWidth="1"/>
    <col min="7169" max="7169" width="9.109375" style="29" customWidth="1"/>
    <col min="7170" max="7170" width="11" style="29" customWidth="1"/>
    <col min="7171" max="7417" width="8.88671875" style="29"/>
    <col min="7418" max="7418" width="7" style="29" customWidth="1"/>
    <col min="7419" max="7419" width="24.44140625" style="29" customWidth="1"/>
    <col min="7420" max="7420" width="8.109375" style="29" customWidth="1"/>
    <col min="7421" max="7423" width="7.6640625" style="29" customWidth="1"/>
    <col min="7424" max="7424" width="9" style="29" customWidth="1"/>
    <col min="7425" max="7425" width="9.109375" style="29" customWidth="1"/>
    <col min="7426" max="7426" width="11" style="29" customWidth="1"/>
    <col min="7427" max="7673" width="8.88671875" style="29"/>
    <col min="7674" max="7674" width="7" style="29" customWidth="1"/>
    <col min="7675" max="7675" width="24.44140625" style="29" customWidth="1"/>
    <col min="7676" max="7676" width="8.109375" style="29" customWidth="1"/>
    <col min="7677" max="7679" width="7.6640625" style="29" customWidth="1"/>
    <col min="7680" max="7680" width="9" style="29" customWidth="1"/>
    <col min="7681" max="7681" width="9.109375" style="29" customWidth="1"/>
    <col min="7682" max="7682" width="11" style="29" customWidth="1"/>
    <col min="7683" max="7929" width="8.88671875" style="29"/>
    <col min="7930" max="7930" width="7" style="29" customWidth="1"/>
    <col min="7931" max="7931" width="24.44140625" style="29" customWidth="1"/>
    <col min="7932" max="7932" width="8.109375" style="29" customWidth="1"/>
    <col min="7933" max="7935" width="7.6640625" style="29" customWidth="1"/>
    <col min="7936" max="7936" width="9" style="29" customWidth="1"/>
    <col min="7937" max="7937" width="9.109375" style="29" customWidth="1"/>
    <col min="7938" max="7938" width="11" style="29" customWidth="1"/>
    <col min="7939" max="8185" width="8.88671875" style="29"/>
    <col min="8186" max="8186" width="7" style="29" customWidth="1"/>
    <col min="8187" max="8187" width="24.44140625" style="29" customWidth="1"/>
    <col min="8188" max="8188" width="8.109375" style="29" customWidth="1"/>
    <col min="8189" max="8191" width="7.6640625" style="29" customWidth="1"/>
    <col min="8192" max="8192" width="9" style="29" customWidth="1"/>
    <col min="8193" max="8193" width="9.109375" style="29" customWidth="1"/>
    <col min="8194" max="8194" width="11" style="29" customWidth="1"/>
    <col min="8195" max="8441" width="8.88671875" style="29"/>
    <col min="8442" max="8442" width="7" style="29" customWidth="1"/>
    <col min="8443" max="8443" width="24.44140625" style="29" customWidth="1"/>
    <col min="8444" max="8444" width="8.109375" style="29" customWidth="1"/>
    <col min="8445" max="8447" width="7.6640625" style="29" customWidth="1"/>
    <col min="8448" max="8448" width="9" style="29" customWidth="1"/>
    <col min="8449" max="8449" width="9.109375" style="29" customWidth="1"/>
    <col min="8450" max="8450" width="11" style="29" customWidth="1"/>
    <col min="8451" max="8697" width="8.88671875" style="29"/>
    <col min="8698" max="8698" width="7" style="29" customWidth="1"/>
    <col min="8699" max="8699" width="24.44140625" style="29" customWidth="1"/>
    <col min="8700" max="8700" width="8.109375" style="29" customWidth="1"/>
    <col min="8701" max="8703" width="7.6640625" style="29" customWidth="1"/>
    <col min="8704" max="8704" width="9" style="29" customWidth="1"/>
    <col min="8705" max="8705" width="9.109375" style="29" customWidth="1"/>
    <col min="8706" max="8706" width="11" style="29" customWidth="1"/>
    <col min="8707" max="8953" width="8.88671875" style="29"/>
    <col min="8954" max="8954" width="7" style="29" customWidth="1"/>
    <col min="8955" max="8955" width="24.44140625" style="29" customWidth="1"/>
    <col min="8956" max="8956" width="8.109375" style="29" customWidth="1"/>
    <col min="8957" max="8959" width="7.6640625" style="29" customWidth="1"/>
    <col min="8960" max="8960" width="9" style="29" customWidth="1"/>
    <col min="8961" max="8961" width="9.109375" style="29" customWidth="1"/>
    <col min="8962" max="8962" width="11" style="29" customWidth="1"/>
    <col min="8963" max="9209" width="8.88671875" style="29"/>
    <col min="9210" max="9210" width="7" style="29" customWidth="1"/>
    <col min="9211" max="9211" width="24.44140625" style="29" customWidth="1"/>
    <col min="9212" max="9212" width="8.109375" style="29" customWidth="1"/>
    <col min="9213" max="9215" width="7.6640625" style="29" customWidth="1"/>
    <col min="9216" max="9216" width="9" style="29" customWidth="1"/>
    <col min="9217" max="9217" width="9.109375" style="29" customWidth="1"/>
    <col min="9218" max="9218" width="11" style="29" customWidth="1"/>
    <col min="9219" max="9465" width="8.88671875" style="29"/>
    <col min="9466" max="9466" width="7" style="29" customWidth="1"/>
    <col min="9467" max="9467" width="24.44140625" style="29" customWidth="1"/>
    <col min="9468" max="9468" width="8.109375" style="29" customWidth="1"/>
    <col min="9469" max="9471" width="7.6640625" style="29" customWidth="1"/>
    <col min="9472" max="9472" width="9" style="29" customWidth="1"/>
    <col min="9473" max="9473" width="9.109375" style="29" customWidth="1"/>
    <col min="9474" max="9474" width="11" style="29" customWidth="1"/>
    <col min="9475" max="9721" width="8.88671875" style="29"/>
    <col min="9722" max="9722" width="7" style="29" customWidth="1"/>
    <col min="9723" max="9723" width="24.44140625" style="29" customWidth="1"/>
    <col min="9724" max="9724" width="8.109375" style="29" customWidth="1"/>
    <col min="9725" max="9727" width="7.6640625" style="29" customWidth="1"/>
    <col min="9728" max="9728" width="9" style="29" customWidth="1"/>
    <col min="9729" max="9729" width="9.109375" style="29" customWidth="1"/>
    <col min="9730" max="9730" width="11" style="29" customWidth="1"/>
    <col min="9731" max="9977" width="8.88671875" style="29"/>
    <col min="9978" max="9978" width="7" style="29" customWidth="1"/>
    <col min="9979" max="9979" width="24.44140625" style="29" customWidth="1"/>
    <col min="9980" max="9980" width="8.109375" style="29" customWidth="1"/>
    <col min="9981" max="9983" width="7.6640625" style="29" customWidth="1"/>
    <col min="9984" max="9984" width="9" style="29" customWidth="1"/>
    <col min="9985" max="9985" width="9.109375" style="29" customWidth="1"/>
    <col min="9986" max="9986" width="11" style="29" customWidth="1"/>
    <col min="9987" max="10233" width="8.88671875" style="29"/>
    <col min="10234" max="10234" width="7" style="29" customWidth="1"/>
    <col min="10235" max="10235" width="24.44140625" style="29" customWidth="1"/>
    <col min="10236" max="10236" width="8.109375" style="29" customWidth="1"/>
    <col min="10237" max="10239" width="7.6640625" style="29" customWidth="1"/>
    <col min="10240" max="10240" width="9" style="29" customWidth="1"/>
    <col min="10241" max="10241" width="9.109375" style="29" customWidth="1"/>
    <col min="10242" max="10242" width="11" style="29" customWidth="1"/>
    <col min="10243" max="10489" width="8.88671875" style="29"/>
    <col min="10490" max="10490" width="7" style="29" customWidth="1"/>
    <col min="10491" max="10491" width="24.44140625" style="29" customWidth="1"/>
    <col min="10492" max="10492" width="8.109375" style="29" customWidth="1"/>
    <col min="10493" max="10495" width="7.6640625" style="29" customWidth="1"/>
    <col min="10496" max="10496" width="9" style="29" customWidth="1"/>
    <col min="10497" max="10497" width="9.109375" style="29" customWidth="1"/>
    <col min="10498" max="10498" width="11" style="29" customWidth="1"/>
    <col min="10499" max="10745" width="8.88671875" style="29"/>
    <col min="10746" max="10746" width="7" style="29" customWidth="1"/>
    <col min="10747" max="10747" width="24.44140625" style="29" customWidth="1"/>
    <col min="10748" max="10748" width="8.109375" style="29" customWidth="1"/>
    <col min="10749" max="10751" width="7.6640625" style="29" customWidth="1"/>
    <col min="10752" max="10752" width="9" style="29" customWidth="1"/>
    <col min="10753" max="10753" width="9.109375" style="29" customWidth="1"/>
    <col min="10754" max="10754" width="11" style="29" customWidth="1"/>
    <col min="10755" max="11001" width="8.88671875" style="29"/>
    <col min="11002" max="11002" width="7" style="29" customWidth="1"/>
    <col min="11003" max="11003" width="24.44140625" style="29" customWidth="1"/>
    <col min="11004" max="11004" width="8.109375" style="29" customWidth="1"/>
    <col min="11005" max="11007" width="7.6640625" style="29" customWidth="1"/>
    <col min="11008" max="11008" width="9" style="29" customWidth="1"/>
    <col min="11009" max="11009" width="9.109375" style="29" customWidth="1"/>
    <col min="11010" max="11010" width="11" style="29" customWidth="1"/>
    <col min="11011" max="11257" width="8.88671875" style="29"/>
    <col min="11258" max="11258" width="7" style="29" customWidth="1"/>
    <col min="11259" max="11259" width="24.44140625" style="29" customWidth="1"/>
    <col min="11260" max="11260" width="8.109375" style="29" customWidth="1"/>
    <col min="11261" max="11263" width="7.6640625" style="29" customWidth="1"/>
    <col min="11264" max="11264" width="9" style="29" customWidth="1"/>
    <col min="11265" max="11265" width="9.109375" style="29" customWidth="1"/>
    <col min="11266" max="11266" width="11" style="29" customWidth="1"/>
    <col min="11267" max="11513" width="8.88671875" style="29"/>
    <col min="11514" max="11514" width="7" style="29" customWidth="1"/>
    <col min="11515" max="11515" width="24.44140625" style="29" customWidth="1"/>
    <col min="11516" max="11516" width="8.109375" style="29" customWidth="1"/>
    <col min="11517" max="11519" width="7.6640625" style="29" customWidth="1"/>
    <col min="11520" max="11520" width="9" style="29" customWidth="1"/>
    <col min="11521" max="11521" width="9.109375" style="29" customWidth="1"/>
    <col min="11522" max="11522" width="11" style="29" customWidth="1"/>
    <col min="11523" max="11769" width="8.88671875" style="29"/>
    <col min="11770" max="11770" width="7" style="29" customWidth="1"/>
    <col min="11771" max="11771" width="24.44140625" style="29" customWidth="1"/>
    <col min="11772" max="11772" width="8.109375" style="29" customWidth="1"/>
    <col min="11773" max="11775" width="7.6640625" style="29" customWidth="1"/>
    <col min="11776" max="11776" width="9" style="29" customWidth="1"/>
    <col min="11777" max="11777" width="9.109375" style="29" customWidth="1"/>
    <col min="11778" max="11778" width="11" style="29" customWidth="1"/>
    <col min="11779" max="12025" width="8.88671875" style="29"/>
    <col min="12026" max="12026" width="7" style="29" customWidth="1"/>
    <col min="12027" max="12027" width="24.44140625" style="29" customWidth="1"/>
    <col min="12028" max="12028" width="8.109375" style="29" customWidth="1"/>
    <col min="12029" max="12031" width="7.6640625" style="29" customWidth="1"/>
    <col min="12032" max="12032" width="9" style="29" customWidth="1"/>
    <col min="12033" max="12033" width="9.109375" style="29" customWidth="1"/>
    <col min="12034" max="12034" width="11" style="29" customWidth="1"/>
    <col min="12035" max="12281" width="8.88671875" style="29"/>
    <col min="12282" max="12282" width="7" style="29" customWidth="1"/>
    <col min="12283" max="12283" width="24.44140625" style="29" customWidth="1"/>
    <col min="12284" max="12284" width="8.109375" style="29" customWidth="1"/>
    <col min="12285" max="12287" width="7.6640625" style="29" customWidth="1"/>
    <col min="12288" max="12288" width="9" style="29" customWidth="1"/>
    <col min="12289" max="12289" width="9.109375" style="29" customWidth="1"/>
    <col min="12290" max="12290" width="11" style="29" customWidth="1"/>
    <col min="12291" max="12537" width="8.88671875" style="29"/>
    <col min="12538" max="12538" width="7" style="29" customWidth="1"/>
    <col min="12539" max="12539" width="24.44140625" style="29" customWidth="1"/>
    <col min="12540" max="12540" width="8.109375" style="29" customWidth="1"/>
    <col min="12541" max="12543" width="7.6640625" style="29" customWidth="1"/>
    <col min="12544" max="12544" width="9" style="29" customWidth="1"/>
    <col min="12545" max="12545" width="9.109375" style="29" customWidth="1"/>
    <col min="12546" max="12546" width="11" style="29" customWidth="1"/>
    <col min="12547" max="12793" width="8.88671875" style="29"/>
    <col min="12794" max="12794" width="7" style="29" customWidth="1"/>
    <col min="12795" max="12795" width="24.44140625" style="29" customWidth="1"/>
    <col min="12796" max="12796" width="8.109375" style="29" customWidth="1"/>
    <col min="12797" max="12799" width="7.6640625" style="29" customWidth="1"/>
    <col min="12800" max="12800" width="9" style="29" customWidth="1"/>
    <col min="12801" max="12801" width="9.109375" style="29" customWidth="1"/>
    <col min="12802" max="12802" width="11" style="29" customWidth="1"/>
    <col min="12803" max="13049" width="8.88671875" style="29"/>
    <col min="13050" max="13050" width="7" style="29" customWidth="1"/>
    <col min="13051" max="13051" width="24.44140625" style="29" customWidth="1"/>
    <col min="13052" max="13052" width="8.109375" style="29" customWidth="1"/>
    <col min="13053" max="13055" width="7.6640625" style="29" customWidth="1"/>
    <col min="13056" max="13056" width="9" style="29" customWidth="1"/>
    <col min="13057" max="13057" width="9.109375" style="29" customWidth="1"/>
    <col min="13058" max="13058" width="11" style="29" customWidth="1"/>
    <col min="13059" max="13305" width="8.88671875" style="29"/>
    <col min="13306" max="13306" width="7" style="29" customWidth="1"/>
    <col min="13307" max="13307" width="24.44140625" style="29" customWidth="1"/>
    <col min="13308" max="13308" width="8.109375" style="29" customWidth="1"/>
    <col min="13309" max="13311" width="7.6640625" style="29" customWidth="1"/>
    <col min="13312" max="13312" width="9" style="29" customWidth="1"/>
    <col min="13313" max="13313" width="9.109375" style="29" customWidth="1"/>
    <col min="13314" max="13314" width="11" style="29" customWidth="1"/>
    <col min="13315" max="13561" width="8.88671875" style="29"/>
    <col min="13562" max="13562" width="7" style="29" customWidth="1"/>
    <col min="13563" max="13563" width="24.44140625" style="29" customWidth="1"/>
    <col min="13564" max="13564" width="8.109375" style="29" customWidth="1"/>
    <col min="13565" max="13567" width="7.6640625" style="29" customWidth="1"/>
    <col min="13568" max="13568" width="9" style="29" customWidth="1"/>
    <col min="13569" max="13569" width="9.109375" style="29" customWidth="1"/>
    <col min="13570" max="13570" width="11" style="29" customWidth="1"/>
    <col min="13571" max="13817" width="8.88671875" style="29"/>
    <col min="13818" max="13818" width="7" style="29" customWidth="1"/>
    <col min="13819" max="13819" width="24.44140625" style="29" customWidth="1"/>
    <col min="13820" max="13820" width="8.109375" style="29" customWidth="1"/>
    <col min="13821" max="13823" width="7.6640625" style="29" customWidth="1"/>
    <col min="13824" max="13824" width="9" style="29" customWidth="1"/>
    <col min="13825" max="13825" width="9.109375" style="29" customWidth="1"/>
    <col min="13826" max="13826" width="11" style="29" customWidth="1"/>
    <col min="13827" max="14073" width="8.88671875" style="29"/>
    <col min="14074" max="14074" width="7" style="29" customWidth="1"/>
    <col min="14075" max="14075" width="24.44140625" style="29" customWidth="1"/>
    <col min="14076" max="14076" width="8.109375" style="29" customWidth="1"/>
    <col min="14077" max="14079" width="7.6640625" style="29" customWidth="1"/>
    <col min="14080" max="14080" width="9" style="29" customWidth="1"/>
    <col min="14081" max="14081" width="9.109375" style="29" customWidth="1"/>
    <col min="14082" max="14082" width="11" style="29" customWidth="1"/>
    <col min="14083" max="14329" width="8.88671875" style="29"/>
    <col min="14330" max="14330" width="7" style="29" customWidth="1"/>
    <col min="14331" max="14331" width="24.44140625" style="29" customWidth="1"/>
    <col min="14332" max="14332" width="8.109375" style="29" customWidth="1"/>
    <col min="14333" max="14335" width="7.6640625" style="29" customWidth="1"/>
    <col min="14336" max="14336" width="9" style="29" customWidth="1"/>
    <col min="14337" max="14337" width="9.109375" style="29" customWidth="1"/>
    <col min="14338" max="14338" width="11" style="29" customWidth="1"/>
    <col min="14339" max="14585" width="8.88671875" style="29"/>
    <col min="14586" max="14586" width="7" style="29" customWidth="1"/>
    <col min="14587" max="14587" width="24.44140625" style="29" customWidth="1"/>
    <col min="14588" max="14588" width="8.109375" style="29" customWidth="1"/>
    <col min="14589" max="14591" width="7.6640625" style="29" customWidth="1"/>
    <col min="14592" max="14592" width="9" style="29" customWidth="1"/>
    <col min="14593" max="14593" width="9.109375" style="29" customWidth="1"/>
    <col min="14594" max="14594" width="11" style="29" customWidth="1"/>
    <col min="14595" max="14841" width="8.88671875" style="29"/>
    <col min="14842" max="14842" width="7" style="29" customWidth="1"/>
    <col min="14843" max="14843" width="24.44140625" style="29" customWidth="1"/>
    <col min="14844" max="14844" width="8.109375" style="29" customWidth="1"/>
    <col min="14845" max="14847" width="7.6640625" style="29" customWidth="1"/>
    <col min="14848" max="14848" width="9" style="29" customWidth="1"/>
    <col min="14849" max="14849" width="9.109375" style="29" customWidth="1"/>
    <col min="14850" max="14850" width="11" style="29" customWidth="1"/>
    <col min="14851" max="15097" width="8.88671875" style="29"/>
    <col min="15098" max="15098" width="7" style="29" customWidth="1"/>
    <col min="15099" max="15099" width="24.44140625" style="29" customWidth="1"/>
    <col min="15100" max="15100" width="8.109375" style="29" customWidth="1"/>
    <col min="15101" max="15103" width="7.6640625" style="29" customWidth="1"/>
    <col min="15104" max="15104" width="9" style="29" customWidth="1"/>
    <col min="15105" max="15105" width="9.109375" style="29" customWidth="1"/>
    <col min="15106" max="15106" width="11" style="29" customWidth="1"/>
    <col min="15107" max="15353" width="8.88671875" style="29"/>
    <col min="15354" max="15354" width="7" style="29" customWidth="1"/>
    <col min="15355" max="15355" width="24.44140625" style="29" customWidth="1"/>
    <col min="15356" max="15356" width="8.109375" style="29" customWidth="1"/>
    <col min="15357" max="15359" width="7.6640625" style="29" customWidth="1"/>
    <col min="15360" max="15360" width="9" style="29" customWidth="1"/>
    <col min="15361" max="15361" width="9.109375" style="29" customWidth="1"/>
    <col min="15362" max="15362" width="11" style="29" customWidth="1"/>
    <col min="15363" max="15609" width="8.88671875" style="29"/>
    <col min="15610" max="15610" width="7" style="29" customWidth="1"/>
    <col min="15611" max="15611" width="24.44140625" style="29" customWidth="1"/>
    <col min="15612" max="15612" width="8.109375" style="29" customWidth="1"/>
    <col min="15613" max="15615" width="7.6640625" style="29" customWidth="1"/>
    <col min="15616" max="15616" width="9" style="29" customWidth="1"/>
    <col min="15617" max="15617" width="9.109375" style="29" customWidth="1"/>
    <col min="15618" max="15618" width="11" style="29" customWidth="1"/>
    <col min="15619" max="15865" width="8.88671875" style="29"/>
    <col min="15866" max="15866" width="7" style="29" customWidth="1"/>
    <col min="15867" max="15867" width="24.44140625" style="29" customWidth="1"/>
    <col min="15868" max="15868" width="8.109375" style="29" customWidth="1"/>
    <col min="15869" max="15871" width="7.6640625" style="29" customWidth="1"/>
    <col min="15872" max="15872" width="9" style="29" customWidth="1"/>
    <col min="15873" max="15873" width="9.109375" style="29" customWidth="1"/>
    <col min="15874" max="15874" width="11" style="29" customWidth="1"/>
    <col min="15875" max="16121" width="8.88671875" style="29"/>
    <col min="16122" max="16122" width="7" style="29" customWidth="1"/>
    <col min="16123" max="16123" width="24.44140625" style="29" customWidth="1"/>
    <col min="16124" max="16124" width="8.109375" style="29" customWidth="1"/>
    <col min="16125" max="16127" width="7.6640625" style="29" customWidth="1"/>
    <col min="16128" max="16128" width="9" style="29" customWidth="1"/>
    <col min="16129" max="16129" width="9.109375" style="29" customWidth="1"/>
    <col min="16130" max="16130" width="11" style="29" customWidth="1"/>
    <col min="16131" max="16378" width="8.88671875" style="29"/>
    <col min="16379" max="16384" width="9.109375" style="29" customWidth="1"/>
  </cols>
  <sheetData>
    <row r="1" spans="1:3" ht="12" x14ac:dyDescent="0.25">
      <c r="A1" s="27" t="s">
        <v>21</v>
      </c>
      <c r="B1" s="28" t="s">
        <v>22</v>
      </c>
      <c r="C1" s="28" t="s">
        <v>826</v>
      </c>
    </row>
    <row r="2" spans="1:3" x14ac:dyDescent="0.2">
      <c r="A2" s="30" t="s">
        <v>23</v>
      </c>
      <c r="B2" s="31" t="s">
        <v>24</v>
      </c>
      <c r="C2" s="31" t="s">
        <v>25</v>
      </c>
    </row>
    <row r="3" spans="1:3" x14ac:dyDescent="0.2">
      <c r="A3" s="30" t="s">
        <v>26</v>
      </c>
      <c r="B3" s="31" t="s">
        <v>27</v>
      </c>
      <c r="C3" s="31" t="s">
        <v>28</v>
      </c>
    </row>
    <row r="4" spans="1:3" x14ac:dyDescent="0.2">
      <c r="A4" s="30" t="s">
        <v>29</v>
      </c>
      <c r="B4" s="31" t="s">
        <v>30</v>
      </c>
      <c r="C4" s="29" t="s">
        <v>31</v>
      </c>
    </row>
    <row r="5" spans="1:3" x14ac:dyDescent="0.2">
      <c r="A5" s="30" t="s">
        <v>32</v>
      </c>
      <c r="B5" s="31" t="s">
        <v>33</v>
      </c>
      <c r="C5" s="31" t="s">
        <v>34</v>
      </c>
    </row>
    <row r="6" spans="1:3" x14ac:dyDescent="0.2">
      <c r="A6" s="30" t="s">
        <v>35</v>
      </c>
      <c r="B6" s="31" t="s">
        <v>36</v>
      </c>
      <c r="C6" s="31" t="s">
        <v>28</v>
      </c>
    </row>
    <row r="7" spans="1:3" x14ac:dyDescent="0.2">
      <c r="A7" s="30" t="s">
        <v>37</v>
      </c>
      <c r="B7" s="31" t="s">
        <v>38</v>
      </c>
      <c r="C7" s="31" t="s">
        <v>39</v>
      </c>
    </row>
    <row r="8" spans="1:3" x14ac:dyDescent="0.2">
      <c r="A8" s="30" t="s">
        <v>40</v>
      </c>
      <c r="B8" s="31" t="s">
        <v>41</v>
      </c>
      <c r="C8" s="31" t="s">
        <v>28</v>
      </c>
    </row>
    <row r="9" spans="1:3" x14ac:dyDescent="0.2">
      <c r="A9" s="30" t="s">
        <v>42</v>
      </c>
      <c r="B9" s="31" t="s">
        <v>43</v>
      </c>
      <c r="C9" s="31" t="s">
        <v>44</v>
      </c>
    </row>
    <row r="10" spans="1:3" ht="12" x14ac:dyDescent="0.25">
      <c r="A10" s="30" t="s">
        <v>45</v>
      </c>
      <c r="B10" s="32" t="s">
        <v>46</v>
      </c>
      <c r="C10" s="32" t="s">
        <v>47</v>
      </c>
    </row>
    <row r="11" spans="1:3" x14ac:dyDescent="0.2">
      <c r="A11" s="30" t="s">
        <v>48</v>
      </c>
      <c r="B11" s="31" t="s">
        <v>49</v>
      </c>
      <c r="C11" s="31" t="s">
        <v>50</v>
      </c>
    </row>
    <row r="12" spans="1:3" x14ac:dyDescent="0.2">
      <c r="A12" s="30" t="s">
        <v>51</v>
      </c>
      <c r="B12" s="31" t="s">
        <v>52</v>
      </c>
      <c r="C12" s="31" t="s">
        <v>53</v>
      </c>
    </row>
    <row r="13" spans="1:3" x14ac:dyDescent="0.2">
      <c r="A13" s="30" t="s">
        <v>54</v>
      </c>
      <c r="B13" s="31" t="s">
        <v>55</v>
      </c>
      <c r="C13" s="31" t="s">
        <v>56</v>
      </c>
    </row>
    <row r="14" spans="1:3" x14ac:dyDescent="0.2">
      <c r="A14" s="30" t="s">
        <v>57</v>
      </c>
      <c r="B14" s="31" t="s">
        <v>58</v>
      </c>
      <c r="C14" s="31" t="s">
        <v>31</v>
      </c>
    </row>
    <row r="15" spans="1:3" x14ac:dyDescent="0.2">
      <c r="A15" s="30" t="s">
        <v>59</v>
      </c>
      <c r="B15" s="31" t="s">
        <v>60</v>
      </c>
      <c r="C15" s="31" t="s">
        <v>53</v>
      </c>
    </row>
    <row r="16" spans="1:3" x14ac:dyDescent="0.2">
      <c r="A16" s="30" t="s">
        <v>61</v>
      </c>
      <c r="B16" s="31" t="s">
        <v>62</v>
      </c>
      <c r="C16" s="31" t="s">
        <v>44</v>
      </c>
    </row>
    <row r="17" spans="1:3" x14ac:dyDescent="0.2">
      <c r="A17" s="30" t="s">
        <v>63</v>
      </c>
      <c r="B17" s="31" t="s">
        <v>64</v>
      </c>
      <c r="C17" s="31" t="s">
        <v>50</v>
      </c>
    </row>
    <row r="18" spans="1:3" x14ac:dyDescent="0.2">
      <c r="A18" s="30" t="s">
        <v>65</v>
      </c>
      <c r="B18" s="31" t="s">
        <v>66</v>
      </c>
      <c r="C18" s="31" t="s">
        <v>67</v>
      </c>
    </row>
    <row r="19" spans="1:3" x14ac:dyDescent="0.2">
      <c r="A19" s="30" t="s">
        <v>68</v>
      </c>
      <c r="B19" s="31" t="s">
        <v>69</v>
      </c>
      <c r="C19" s="31" t="s">
        <v>44</v>
      </c>
    </row>
    <row r="20" spans="1:3" x14ac:dyDescent="0.2">
      <c r="A20" s="30" t="s">
        <v>70</v>
      </c>
      <c r="B20" s="31" t="s">
        <v>71</v>
      </c>
      <c r="C20" s="31" t="s">
        <v>28</v>
      </c>
    </row>
    <row r="21" spans="1:3" x14ac:dyDescent="0.2">
      <c r="A21" s="30" t="s">
        <v>72</v>
      </c>
      <c r="B21" s="31" t="s">
        <v>73</v>
      </c>
      <c r="C21" s="31" t="s">
        <v>74</v>
      </c>
    </row>
    <row r="22" spans="1:3" x14ac:dyDescent="0.2">
      <c r="A22" s="30" t="s">
        <v>75</v>
      </c>
      <c r="B22" s="31" t="s">
        <v>76</v>
      </c>
      <c r="C22" s="31" t="s">
        <v>25</v>
      </c>
    </row>
    <row r="23" spans="1:3" x14ac:dyDescent="0.2">
      <c r="A23" s="30" t="s">
        <v>77</v>
      </c>
      <c r="B23" s="31" t="s">
        <v>78</v>
      </c>
      <c r="C23" s="31" t="s">
        <v>56</v>
      </c>
    </row>
    <row r="24" spans="1:3" x14ac:dyDescent="0.2">
      <c r="A24" s="30" t="s">
        <v>79</v>
      </c>
      <c r="B24" s="31" t="s">
        <v>80</v>
      </c>
      <c r="C24" s="31" t="s">
        <v>50</v>
      </c>
    </row>
    <row r="25" spans="1:3" x14ac:dyDescent="0.2">
      <c r="A25" s="30" t="s">
        <v>81</v>
      </c>
      <c r="B25" s="31" t="s">
        <v>82</v>
      </c>
      <c r="C25" s="31" t="s">
        <v>83</v>
      </c>
    </row>
    <row r="26" spans="1:3" x14ac:dyDescent="0.2">
      <c r="A26" s="30" t="s">
        <v>84</v>
      </c>
      <c r="B26" s="31" t="s">
        <v>85</v>
      </c>
      <c r="C26" s="31" t="s">
        <v>53</v>
      </c>
    </row>
    <row r="27" spans="1:3" x14ac:dyDescent="0.2">
      <c r="A27" s="30" t="s">
        <v>86</v>
      </c>
      <c r="B27" s="31" t="s">
        <v>87</v>
      </c>
      <c r="C27" s="31" t="s">
        <v>53</v>
      </c>
    </row>
    <row r="28" spans="1:3" x14ac:dyDescent="0.2">
      <c r="A28" s="30" t="s">
        <v>88</v>
      </c>
      <c r="B28" s="31" t="s">
        <v>73</v>
      </c>
      <c r="C28" s="31" t="s">
        <v>89</v>
      </c>
    </row>
    <row r="29" spans="1:3" x14ac:dyDescent="0.2">
      <c r="A29" s="30" t="s">
        <v>90</v>
      </c>
      <c r="B29" s="31" t="s">
        <v>91</v>
      </c>
      <c r="C29" s="29" t="s">
        <v>28</v>
      </c>
    </row>
    <row r="30" spans="1:3" x14ac:dyDescent="0.2">
      <c r="A30" s="30" t="s">
        <v>92</v>
      </c>
      <c r="B30" s="31" t="s">
        <v>93</v>
      </c>
      <c r="C30" s="31" t="s">
        <v>94</v>
      </c>
    </row>
    <row r="31" spans="1:3" x14ac:dyDescent="0.2">
      <c r="A31" s="30" t="s">
        <v>95</v>
      </c>
      <c r="B31" s="31" t="s">
        <v>96</v>
      </c>
      <c r="C31" s="31" t="s">
        <v>50</v>
      </c>
    </row>
    <row r="32" spans="1:3" x14ac:dyDescent="0.2">
      <c r="A32" s="30" t="s">
        <v>97</v>
      </c>
      <c r="B32" s="31" t="s">
        <v>98</v>
      </c>
      <c r="C32" s="31" t="s">
        <v>50</v>
      </c>
    </row>
    <row r="33" spans="1:3" x14ac:dyDescent="0.2">
      <c r="A33" s="30" t="s">
        <v>99</v>
      </c>
      <c r="B33" s="31" t="s">
        <v>73</v>
      </c>
      <c r="C33" s="29" t="s">
        <v>31</v>
      </c>
    </row>
    <row r="34" spans="1:3" x14ac:dyDescent="0.2">
      <c r="A34" s="30" t="s">
        <v>100</v>
      </c>
      <c r="B34" s="31" t="s">
        <v>101</v>
      </c>
      <c r="C34" s="31" t="s">
        <v>50</v>
      </c>
    </row>
    <row r="35" spans="1:3" x14ac:dyDescent="0.2">
      <c r="A35" s="30" t="s">
        <v>102</v>
      </c>
      <c r="B35" s="31" t="s">
        <v>103</v>
      </c>
      <c r="C35" s="31" t="s">
        <v>28</v>
      </c>
    </row>
    <row r="36" spans="1:3" x14ac:dyDescent="0.2">
      <c r="A36" s="30" t="s">
        <v>104</v>
      </c>
      <c r="B36" s="31" t="s">
        <v>105</v>
      </c>
      <c r="C36" s="31" t="s">
        <v>74</v>
      </c>
    </row>
    <row r="37" spans="1:3" x14ac:dyDescent="0.2">
      <c r="A37" s="30" t="s">
        <v>106</v>
      </c>
      <c r="B37" s="31" t="s">
        <v>107</v>
      </c>
      <c r="C37" s="31" t="s">
        <v>56</v>
      </c>
    </row>
    <row r="38" spans="1:3" x14ac:dyDescent="0.2">
      <c r="A38" s="30" t="s">
        <v>108</v>
      </c>
      <c r="B38" s="31" t="s">
        <v>109</v>
      </c>
      <c r="C38" s="31" t="s">
        <v>50</v>
      </c>
    </row>
    <row r="39" spans="1:3" x14ac:dyDescent="0.2">
      <c r="A39" s="30" t="s">
        <v>110</v>
      </c>
      <c r="B39" s="31" t="s">
        <v>111</v>
      </c>
      <c r="C39" s="31" t="s">
        <v>50</v>
      </c>
    </row>
    <row r="40" spans="1:3" x14ac:dyDescent="0.2">
      <c r="A40" s="30" t="s">
        <v>112</v>
      </c>
      <c r="B40" s="31" t="s">
        <v>113</v>
      </c>
      <c r="C40" s="31" t="s">
        <v>114</v>
      </c>
    </row>
    <row r="41" spans="1:3" x14ac:dyDescent="0.2">
      <c r="A41" s="30" t="s">
        <v>115</v>
      </c>
      <c r="B41" s="31" t="s">
        <v>116</v>
      </c>
      <c r="C41" s="31" t="s">
        <v>50</v>
      </c>
    </row>
    <row r="42" spans="1:3" x14ac:dyDescent="0.2">
      <c r="A42" s="30" t="s">
        <v>117</v>
      </c>
      <c r="B42" s="31" t="s">
        <v>118</v>
      </c>
      <c r="C42" s="31" t="s">
        <v>83</v>
      </c>
    </row>
    <row r="43" spans="1:3" x14ac:dyDescent="0.2">
      <c r="A43" s="30" t="s">
        <v>119</v>
      </c>
      <c r="B43" s="31" t="s">
        <v>120</v>
      </c>
      <c r="C43" s="31" t="s">
        <v>44</v>
      </c>
    </row>
    <row r="44" spans="1:3" x14ac:dyDescent="0.2">
      <c r="A44" s="30" t="s">
        <v>121</v>
      </c>
      <c r="B44" s="31" t="s">
        <v>122</v>
      </c>
      <c r="C44" s="31" t="s">
        <v>39</v>
      </c>
    </row>
    <row r="45" spans="1:3" x14ac:dyDescent="0.2">
      <c r="A45" s="30" t="s">
        <v>123</v>
      </c>
      <c r="B45" s="31" t="s">
        <v>124</v>
      </c>
      <c r="C45" s="31" t="s">
        <v>94</v>
      </c>
    </row>
    <row r="46" spans="1:3" x14ac:dyDescent="0.2">
      <c r="A46" s="30" t="s">
        <v>125</v>
      </c>
      <c r="B46" s="31" t="s">
        <v>126</v>
      </c>
      <c r="C46" s="31" t="s">
        <v>94</v>
      </c>
    </row>
    <row r="47" spans="1:3" x14ac:dyDescent="0.2">
      <c r="A47" s="30" t="s">
        <v>127</v>
      </c>
      <c r="B47" s="31" t="s">
        <v>128</v>
      </c>
      <c r="C47" s="31" t="s">
        <v>50</v>
      </c>
    </row>
    <row r="48" spans="1:3" x14ac:dyDescent="0.2">
      <c r="A48" s="30" t="s">
        <v>129</v>
      </c>
      <c r="B48" s="31" t="s">
        <v>130</v>
      </c>
      <c r="C48" s="31" t="s">
        <v>131</v>
      </c>
    </row>
    <row r="49" spans="1:3" x14ac:dyDescent="0.2">
      <c r="A49" s="30" t="s">
        <v>132</v>
      </c>
      <c r="B49" s="31" t="s">
        <v>133</v>
      </c>
      <c r="C49" s="31" t="s">
        <v>28</v>
      </c>
    </row>
    <row r="50" spans="1:3" x14ac:dyDescent="0.2">
      <c r="A50" s="30" t="s">
        <v>134</v>
      </c>
      <c r="B50" s="31" t="s">
        <v>135</v>
      </c>
      <c r="C50" s="31" t="s">
        <v>34</v>
      </c>
    </row>
    <row r="51" spans="1:3" x14ac:dyDescent="0.2">
      <c r="A51" s="30" t="s">
        <v>136</v>
      </c>
      <c r="B51" s="31" t="s">
        <v>137</v>
      </c>
      <c r="C51" s="31" t="s">
        <v>94</v>
      </c>
    </row>
    <row r="52" spans="1:3" x14ac:dyDescent="0.2">
      <c r="A52" s="30" t="s">
        <v>138</v>
      </c>
      <c r="B52" s="31" t="s">
        <v>139</v>
      </c>
      <c r="C52" s="31" t="s">
        <v>94</v>
      </c>
    </row>
    <row r="53" spans="1:3" x14ac:dyDescent="0.2">
      <c r="A53" s="30" t="s">
        <v>140</v>
      </c>
      <c r="B53" s="31" t="s">
        <v>141</v>
      </c>
      <c r="C53" s="31" t="s">
        <v>56</v>
      </c>
    </row>
    <row r="54" spans="1:3" x14ac:dyDescent="0.2">
      <c r="A54" s="30" t="s">
        <v>142</v>
      </c>
      <c r="B54" s="31" t="s">
        <v>143</v>
      </c>
      <c r="C54" s="31" t="s">
        <v>25</v>
      </c>
    </row>
    <row r="55" spans="1:3" x14ac:dyDescent="0.2">
      <c r="A55" s="30" t="s">
        <v>144</v>
      </c>
      <c r="B55" s="31" t="s">
        <v>145</v>
      </c>
      <c r="C55" s="31" t="s">
        <v>74</v>
      </c>
    </row>
    <row r="56" spans="1:3" x14ac:dyDescent="0.2">
      <c r="A56" s="30" t="s">
        <v>146</v>
      </c>
      <c r="B56" s="33" t="s">
        <v>147</v>
      </c>
      <c r="C56" s="33" t="s">
        <v>53</v>
      </c>
    </row>
    <row r="57" spans="1:3" x14ac:dyDescent="0.2">
      <c r="A57" s="30" t="s">
        <v>148</v>
      </c>
      <c r="B57" s="31" t="s">
        <v>149</v>
      </c>
      <c r="C57" s="31" t="s">
        <v>89</v>
      </c>
    </row>
    <row r="58" spans="1:3" x14ac:dyDescent="0.2">
      <c r="A58" s="30" t="s">
        <v>150</v>
      </c>
      <c r="B58" s="31" t="s">
        <v>151</v>
      </c>
      <c r="C58" s="31" t="s">
        <v>56</v>
      </c>
    </row>
    <row r="59" spans="1:3" x14ac:dyDescent="0.2">
      <c r="A59" s="30" t="s">
        <v>152</v>
      </c>
      <c r="B59" s="31" t="s">
        <v>153</v>
      </c>
      <c r="C59" s="31" t="s">
        <v>53</v>
      </c>
    </row>
    <row r="60" spans="1:3" x14ac:dyDescent="0.2">
      <c r="A60" s="30" t="s">
        <v>154</v>
      </c>
      <c r="B60" s="31" t="s">
        <v>155</v>
      </c>
      <c r="C60" s="31" t="s">
        <v>53</v>
      </c>
    </row>
    <row r="61" spans="1:3" x14ac:dyDescent="0.2">
      <c r="A61" s="30" t="s">
        <v>156</v>
      </c>
      <c r="B61" s="31" t="s">
        <v>157</v>
      </c>
      <c r="C61" s="31" t="s">
        <v>28</v>
      </c>
    </row>
    <row r="62" spans="1:3" x14ac:dyDescent="0.2">
      <c r="A62" s="30" t="s">
        <v>158</v>
      </c>
      <c r="B62" s="31" t="s">
        <v>159</v>
      </c>
      <c r="C62" s="31" t="s">
        <v>50</v>
      </c>
    </row>
    <row r="63" spans="1:3" x14ac:dyDescent="0.2">
      <c r="A63" s="30" t="s">
        <v>160</v>
      </c>
      <c r="B63" s="31" t="s">
        <v>161</v>
      </c>
      <c r="C63" s="31" t="s">
        <v>50</v>
      </c>
    </row>
    <row r="64" spans="1:3" x14ac:dyDescent="0.2">
      <c r="A64" s="30" t="s">
        <v>162</v>
      </c>
      <c r="B64" s="31" t="s">
        <v>163</v>
      </c>
      <c r="C64" s="31" t="s">
        <v>50</v>
      </c>
    </row>
    <row r="65" spans="1:3" x14ac:dyDescent="0.2">
      <c r="A65" s="30" t="s">
        <v>164</v>
      </c>
      <c r="B65" s="31" t="s">
        <v>165</v>
      </c>
      <c r="C65" s="31" t="s">
        <v>50</v>
      </c>
    </row>
    <row r="66" spans="1:3" x14ac:dyDescent="0.2">
      <c r="A66" s="30" t="s">
        <v>166</v>
      </c>
      <c r="B66" s="31" t="s">
        <v>167</v>
      </c>
      <c r="C66" s="31" t="s">
        <v>50</v>
      </c>
    </row>
    <row r="67" spans="1:3" x14ac:dyDescent="0.2">
      <c r="A67" s="30" t="s">
        <v>168</v>
      </c>
      <c r="B67" s="31" t="s">
        <v>169</v>
      </c>
      <c r="C67" s="31" t="s">
        <v>50</v>
      </c>
    </row>
    <row r="68" spans="1:3" x14ac:dyDescent="0.2">
      <c r="A68" s="30" t="s">
        <v>170</v>
      </c>
      <c r="B68" s="31" t="s">
        <v>171</v>
      </c>
      <c r="C68" s="31" t="s">
        <v>28</v>
      </c>
    </row>
    <row r="69" spans="1:3" x14ac:dyDescent="0.2">
      <c r="A69" s="30" t="s">
        <v>172</v>
      </c>
      <c r="B69" s="31" t="s">
        <v>173</v>
      </c>
      <c r="C69" s="31" t="s">
        <v>50</v>
      </c>
    </row>
    <row r="70" spans="1:3" x14ac:dyDescent="0.2">
      <c r="A70" s="30" t="s">
        <v>174</v>
      </c>
      <c r="B70" s="31" t="s">
        <v>175</v>
      </c>
      <c r="C70" s="31" t="s">
        <v>50</v>
      </c>
    </row>
    <row r="71" spans="1:3" x14ac:dyDescent="0.2">
      <c r="A71" s="30" t="s">
        <v>176</v>
      </c>
      <c r="B71" s="31" t="s">
        <v>177</v>
      </c>
      <c r="C71" s="31" t="s">
        <v>50</v>
      </c>
    </row>
    <row r="72" spans="1:3" x14ac:dyDescent="0.2">
      <c r="A72" s="30" t="s">
        <v>178</v>
      </c>
      <c r="B72" s="31" t="s">
        <v>179</v>
      </c>
      <c r="C72" s="31" t="s">
        <v>50</v>
      </c>
    </row>
    <row r="73" spans="1:3" x14ac:dyDescent="0.2">
      <c r="A73" s="30" t="s">
        <v>180</v>
      </c>
      <c r="B73" s="31" t="s">
        <v>181</v>
      </c>
      <c r="C73" s="31" t="s">
        <v>50</v>
      </c>
    </row>
    <row r="74" spans="1:3" x14ac:dyDescent="0.2">
      <c r="A74" s="30" t="s">
        <v>182</v>
      </c>
      <c r="B74" s="31" t="s">
        <v>183</v>
      </c>
      <c r="C74" s="31" t="s">
        <v>50</v>
      </c>
    </row>
    <row r="75" spans="1:3" x14ac:dyDescent="0.2">
      <c r="A75" s="30" t="s">
        <v>184</v>
      </c>
      <c r="B75" s="31" t="s">
        <v>185</v>
      </c>
      <c r="C75" s="31" t="s">
        <v>50</v>
      </c>
    </row>
    <row r="76" spans="1:3" x14ac:dyDescent="0.2">
      <c r="A76" s="30" t="s">
        <v>186</v>
      </c>
      <c r="B76" s="31" t="s">
        <v>187</v>
      </c>
      <c r="C76" s="31" t="s">
        <v>53</v>
      </c>
    </row>
    <row r="77" spans="1:3" x14ac:dyDescent="0.2">
      <c r="A77" s="30" t="s">
        <v>188</v>
      </c>
      <c r="B77" s="31" t="s">
        <v>189</v>
      </c>
      <c r="C77" s="31" t="s">
        <v>28</v>
      </c>
    </row>
    <row r="78" spans="1:3" x14ac:dyDescent="0.2">
      <c r="A78" s="30" t="s">
        <v>190</v>
      </c>
      <c r="B78" s="31" t="s">
        <v>191</v>
      </c>
      <c r="C78" s="29" t="s">
        <v>31</v>
      </c>
    </row>
    <row r="79" spans="1:3" s="30" customFormat="1" x14ac:dyDescent="0.2">
      <c r="A79" s="30" t="s">
        <v>192</v>
      </c>
      <c r="B79" s="31" t="s">
        <v>193</v>
      </c>
      <c r="C79" s="29" t="s">
        <v>194</v>
      </c>
    </row>
    <row r="80" spans="1:3" x14ac:dyDescent="0.2">
      <c r="A80" s="30" t="s">
        <v>195</v>
      </c>
      <c r="B80" s="31" t="s">
        <v>38</v>
      </c>
      <c r="C80" s="31" t="s">
        <v>196</v>
      </c>
    </row>
    <row r="81" spans="1:3" x14ac:dyDescent="0.2">
      <c r="A81" s="30" t="s">
        <v>197</v>
      </c>
      <c r="B81" s="31" t="s">
        <v>198</v>
      </c>
      <c r="C81" s="31" t="s">
        <v>199</v>
      </c>
    </row>
    <row r="82" spans="1:3" x14ac:dyDescent="0.2">
      <c r="A82" s="30" t="s">
        <v>200</v>
      </c>
      <c r="B82" s="31" t="s">
        <v>201</v>
      </c>
      <c r="C82" s="31" t="s">
        <v>199</v>
      </c>
    </row>
    <row r="83" spans="1:3" x14ac:dyDescent="0.2">
      <c r="A83" s="30" t="s">
        <v>202</v>
      </c>
      <c r="B83" s="31" t="s">
        <v>203</v>
      </c>
      <c r="C83" s="31" t="s">
        <v>199</v>
      </c>
    </row>
    <row r="84" spans="1:3" x14ac:dyDescent="0.2">
      <c r="A84" s="30" t="s">
        <v>204</v>
      </c>
      <c r="B84" s="31" t="s">
        <v>205</v>
      </c>
      <c r="C84" s="31" t="s">
        <v>199</v>
      </c>
    </row>
    <row r="85" spans="1:3" x14ac:dyDescent="0.2">
      <c r="A85" s="30" t="s">
        <v>206</v>
      </c>
      <c r="B85" s="31" t="s">
        <v>207</v>
      </c>
      <c r="C85" s="31" t="s">
        <v>199</v>
      </c>
    </row>
    <row r="86" spans="1:3" x14ac:dyDescent="0.2">
      <c r="A86" s="30" t="s">
        <v>208</v>
      </c>
      <c r="B86" s="31" t="s">
        <v>209</v>
      </c>
      <c r="C86" s="31" t="s">
        <v>199</v>
      </c>
    </row>
    <row r="87" spans="1:3" x14ac:dyDescent="0.2">
      <c r="A87" s="30" t="s">
        <v>210</v>
      </c>
      <c r="B87" s="31" t="s">
        <v>211</v>
      </c>
      <c r="C87" s="31" t="s">
        <v>199</v>
      </c>
    </row>
    <row r="88" spans="1:3" x14ac:dyDescent="0.2">
      <c r="A88" s="30" t="s">
        <v>212</v>
      </c>
      <c r="B88" s="31" t="s">
        <v>213</v>
      </c>
      <c r="C88" s="31" t="s">
        <v>199</v>
      </c>
    </row>
    <row r="89" spans="1:3" x14ac:dyDescent="0.2">
      <c r="A89" s="30" t="s">
        <v>214</v>
      </c>
      <c r="B89" s="31" t="s">
        <v>215</v>
      </c>
      <c r="C89" s="31" t="s">
        <v>199</v>
      </c>
    </row>
    <row r="90" spans="1:3" x14ac:dyDescent="0.2">
      <c r="A90" s="30" t="s">
        <v>216</v>
      </c>
      <c r="B90" s="31" t="s">
        <v>217</v>
      </c>
      <c r="C90" s="31" t="s">
        <v>199</v>
      </c>
    </row>
    <row r="91" spans="1:3" x14ac:dyDescent="0.2">
      <c r="A91" s="30" t="s">
        <v>218</v>
      </c>
      <c r="B91" s="31" t="s">
        <v>219</v>
      </c>
      <c r="C91" s="31" t="s">
        <v>47</v>
      </c>
    </row>
    <row r="92" spans="1:3" x14ac:dyDescent="0.2">
      <c r="A92" s="30" t="s">
        <v>220</v>
      </c>
      <c r="B92" s="31" t="s">
        <v>221</v>
      </c>
      <c r="C92" s="31" t="s">
        <v>222</v>
      </c>
    </row>
    <row r="93" spans="1:3" x14ac:dyDescent="0.2">
      <c r="A93" s="30" t="s">
        <v>223</v>
      </c>
      <c r="B93" s="31" t="s">
        <v>224</v>
      </c>
      <c r="C93" s="31" t="s">
        <v>94</v>
      </c>
    </row>
    <row r="94" spans="1:3" x14ac:dyDescent="0.2">
      <c r="A94" s="30" t="s">
        <v>225</v>
      </c>
      <c r="B94" s="31" t="s">
        <v>226</v>
      </c>
      <c r="C94" s="31" t="s">
        <v>94</v>
      </c>
    </row>
    <row r="95" spans="1:3" x14ac:dyDescent="0.2">
      <c r="A95" s="30" t="s">
        <v>227</v>
      </c>
      <c r="B95" s="31" t="s">
        <v>228</v>
      </c>
      <c r="C95" s="31" t="s">
        <v>94</v>
      </c>
    </row>
    <row r="96" spans="1:3" x14ac:dyDescent="0.2">
      <c r="A96" s="30" t="s">
        <v>229</v>
      </c>
      <c r="B96" s="31" t="s">
        <v>230</v>
      </c>
      <c r="C96" s="31" t="s">
        <v>231</v>
      </c>
    </row>
    <row r="97" spans="1:3" x14ac:dyDescent="0.2">
      <c r="A97" s="30" t="s">
        <v>232</v>
      </c>
      <c r="B97" s="31" t="s">
        <v>233</v>
      </c>
      <c r="C97" s="31" t="s">
        <v>94</v>
      </c>
    </row>
    <row r="98" spans="1:3" x14ac:dyDescent="0.2">
      <c r="A98" s="30" t="s">
        <v>234</v>
      </c>
      <c r="B98" s="31" t="s">
        <v>235</v>
      </c>
      <c r="C98" s="31" t="s">
        <v>94</v>
      </c>
    </row>
    <row r="99" spans="1:3" x14ac:dyDescent="0.2">
      <c r="A99" s="30" t="s">
        <v>236</v>
      </c>
      <c r="B99" s="31" t="s">
        <v>237</v>
      </c>
      <c r="C99" s="31" t="s">
        <v>53</v>
      </c>
    </row>
    <row r="100" spans="1:3" x14ac:dyDescent="0.2">
      <c r="A100" s="30" t="s">
        <v>238</v>
      </c>
      <c r="B100" s="31" t="s">
        <v>239</v>
      </c>
      <c r="C100" s="31" t="s">
        <v>131</v>
      </c>
    </row>
    <row r="101" spans="1:3" x14ac:dyDescent="0.2">
      <c r="A101" s="30" t="s">
        <v>240</v>
      </c>
      <c r="B101" s="31" t="s">
        <v>241</v>
      </c>
      <c r="C101" s="31" t="s">
        <v>47</v>
      </c>
    </row>
    <row r="102" spans="1:3" x14ac:dyDescent="0.2">
      <c r="A102" s="30" t="s">
        <v>242</v>
      </c>
      <c r="B102" s="31" t="s">
        <v>243</v>
      </c>
      <c r="C102" s="31" t="s">
        <v>53</v>
      </c>
    </row>
    <row r="103" spans="1:3" x14ac:dyDescent="0.2">
      <c r="A103" s="30" t="s">
        <v>244</v>
      </c>
      <c r="B103" s="31" t="s">
        <v>245</v>
      </c>
      <c r="C103" s="31" t="s">
        <v>53</v>
      </c>
    </row>
    <row r="104" spans="1:3" x14ac:dyDescent="0.2">
      <c r="A104" s="30" t="s">
        <v>246</v>
      </c>
      <c r="B104" s="31" t="s">
        <v>247</v>
      </c>
      <c r="C104" s="31" t="s">
        <v>94</v>
      </c>
    </row>
    <row r="105" spans="1:3" x14ac:dyDescent="0.2">
      <c r="A105" s="30" t="s">
        <v>248</v>
      </c>
      <c r="B105" s="31" t="s">
        <v>249</v>
      </c>
      <c r="C105" s="31" t="s">
        <v>94</v>
      </c>
    </row>
    <row r="106" spans="1:3" x14ac:dyDescent="0.2">
      <c r="A106" s="30" t="s">
        <v>250</v>
      </c>
      <c r="B106" s="31" t="s">
        <v>251</v>
      </c>
      <c r="C106" s="31" t="s">
        <v>94</v>
      </c>
    </row>
    <row r="107" spans="1:3" x14ac:dyDescent="0.2">
      <c r="A107" s="30" t="s">
        <v>252</v>
      </c>
      <c r="B107" s="31" t="s">
        <v>253</v>
      </c>
      <c r="C107" s="31" t="s">
        <v>94</v>
      </c>
    </row>
    <row r="108" spans="1:3" x14ac:dyDescent="0.2">
      <c r="A108" s="30" t="s">
        <v>254</v>
      </c>
      <c r="B108" s="31" t="s">
        <v>255</v>
      </c>
      <c r="C108" s="31" t="s">
        <v>94</v>
      </c>
    </row>
    <row r="109" spans="1:3" x14ac:dyDescent="0.2">
      <c r="A109" s="30" t="s">
        <v>256</v>
      </c>
      <c r="B109" s="31" t="s">
        <v>257</v>
      </c>
      <c r="C109" s="31" t="s">
        <v>28</v>
      </c>
    </row>
    <row r="110" spans="1:3" x14ac:dyDescent="0.2">
      <c r="A110" s="30" t="s">
        <v>258</v>
      </c>
      <c r="B110" s="31" t="s">
        <v>259</v>
      </c>
      <c r="C110" s="31" t="s">
        <v>222</v>
      </c>
    </row>
    <row r="111" spans="1:3" x14ac:dyDescent="0.2">
      <c r="A111" s="30" t="s">
        <v>260</v>
      </c>
      <c r="B111" s="31" t="s">
        <v>261</v>
      </c>
      <c r="C111" s="31" t="s">
        <v>47</v>
      </c>
    </row>
    <row r="112" spans="1:3" x14ac:dyDescent="0.2">
      <c r="A112" s="30" t="s">
        <v>262</v>
      </c>
      <c r="B112" s="31" t="s">
        <v>263</v>
      </c>
      <c r="C112" s="31" t="s">
        <v>50</v>
      </c>
    </row>
    <row r="113" spans="1:3" x14ac:dyDescent="0.2">
      <c r="A113" s="30" t="s">
        <v>264</v>
      </c>
      <c r="B113" s="31" t="s">
        <v>265</v>
      </c>
      <c r="C113" s="29" t="s">
        <v>28</v>
      </c>
    </row>
    <row r="114" spans="1:3" x14ac:dyDescent="0.2">
      <c r="A114" s="30" t="s">
        <v>266</v>
      </c>
      <c r="B114" s="31" t="s">
        <v>267</v>
      </c>
      <c r="C114" s="31" t="s">
        <v>131</v>
      </c>
    </row>
    <row r="115" spans="1:3" x14ac:dyDescent="0.2">
      <c r="A115" s="30">
        <v>1005</v>
      </c>
      <c r="B115" s="31" t="s">
        <v>268</v>
      </c>
      <c r="C115" s="31" t="s">
        <v>53</v>
      </c>
    </row>
    <row r="116" spans="1:3" x14ac:dyDescent="0.2">
      <c r="A116" s="30">
        <v>1022</v>
      </c>
      <c r="B116" s="31" t="s">
        <v>269</v>
      </c>
      <c r="C116" s="31" t="s">
        <v>83</v>
      </c>
    </row>
    <row r="117" spans="1:3" x14ac:dyDescent="0.2">
      <c r="A117" s="30">
        <v>1036</v>
      </c>
      <c r="B117" s="31" t="s">
        <v>270</v>
      </c>
      <c r="C117" s="31" t="s">
        <v>28</v>
      </c>
    </row>
    <row r="118" spans="1:3" x14ac:dyDescent="0.2">
      <c r="A118" s="30">
        <v>1039</v>
      </c>
      <c r="B118" s="31" t="s">
        <v>271</v>
      </c>
      <c r="C118" s="31" t="s">
        <v>272</v>
      </c>
    </row>
    <row r="119" spans="1:3" x14ac:dyDescent="0.2">
      <c r="A119" s="30">
        <v>1046</v>
      </c>
      <c r="B119" s="31" t="s">
        <v>273</v>
      </c>
      <c r="C119" s="31" t="s">
        <v>83</v>
      </c>
    </row>
    <row r="120" spans="1:3" x14ac:dyDescent="0.2">
      <c r="A120" s="30">
        <v>1053</v>
      </c>
      <c r="B120" s="31" t="s">
        <v>274</v>
      </c>
      <c r="C120" s="31" t="s">
        <v>89</v>
      </c>
    </row>
    <row r="121" spans="1:3" x14ac:dyDescent="0.2">
      <c r="A121" s="30">
        <v>1055</v>
      </c>
      <c r="B121" s="31" t="s">
        <v>275</v>
      </c>
      <c r="C121" s="31" t="s">
        <v>131</v>
      </c>
    </row>
    <row r="122" spans="1:3" x14ac:dyDescent="0.2">
      <c r="A122" s="30">
        <v>1056</v>
      </c>
      <c r="B122" s="31" t="s">
        <v>276</v>
      </c>
      <c r="C122" s="31" t="s">
        <v>89</v>
      </c>
    </row>
    <row r="123" spans="1:3" x14ac:dyDescent="0.2">
      <c r="A123" s="30">
        <v>1058</v>
      </c>
      <c r="B123" s="31" t="s">
        <v>277</v>
      </c>
      <c r="C123" s="31" t="s">
        <v>89</v>
      </c>
    </row>
    <row r="124" spans="1:3" x14ac:dyDescent="0.2">
      <c r="A124" s="30">
        <v>1059</v>
      </c>
      <c r="B124" s="31" t="s">
        <v>278</v>
      </c>
      <c r="C124" s="31" t="s">
        <v>89</v>
      </c>
    </row>
    <row r="125" spans="1:3" x14ac:dyDescent="0.2">
      <c r="A125" s="30">
        <v>1060</v>
      </c>
      <c r="B125" s="31" t="s">
        <v>279</v>
      </c>
      <c r="C125" s="31" t="s">
        <v>131</v>
      </c>
    </row>
    <row r="126" spans="1:3" x14ac:dyDescent="0.2">
      <c r="A126" s="30">
        <v>1061</v>
      </c>
      <c r="B126" s="31" t="s">
        <v>280</v>
      </c>
      <c r="C126" s="31" t="s">
        <v>131</v>
      </c>
    </row>
    <row r="127" spans="1:3" ht="12" x14ac:dyDescent="0.25">
      <c r="A127" s="29">
        <v>1063</v>
      </c>
      <c r="B127" s="32" t="s">
        <v>281</v>
      </c>
      <c r="C127" s="32" t="s">
        <v>53</v>
      </c>
    </row>
    <row r="128" spans="1:3" x14ac:dyDescent="0.2">
      <c r="A128" s="30">
        <v>1071</v>
      </c>
      <c r="B128" s="31" t="s">
        <v>282</v>
      </c>
      <c r="C128" s="31" t="s">
        <v>83</v>
      </c>
    </row>
    <row r="129" spans="1:3" x14ac:dyDescent="0.2">
      <c r="A129" s="30">
        <v>1102</v>
      </c>
      <c r="B129" s="31" t="s">
        <v>283</v>
      </c>
      <c r="C129" s="31" t="s">
        <v>196</v>
      </c>
    </row>
    <row r="130" spans="1:3" x14ac:dyDescent="0.2">
      <c r="A130" s="30">
        <v>1143</v>
      </c>
      <c r="B130" s="31" t="s">
        <v>284</v>
      </c>
      <c r="C130" s="31" t="s">
        <v>50</v>
      </c>
    </row>
    <row r="131" spans="1:3" x14ac:dyDescent="0.2">
      <c r="A131" s="30">
        <v>1150</v>
      </c>
      <c r="B131" s="31" t="s">
        <v>285</v>
      </c>
      <c r="C131" s="31" t="s">
        <v>89</v>
      </c>
    </row>
    <row r="132" spans="1:3" x14ac:dyDescent="0.2">
      <c r="A132" s="30">
        <v>1168</v>
      </c>
      <c r="B132" s="31" t="s">
        <v>286</v>
      </c>
      <c r="C132" s="31" t="s">
        <v>53</v>
      </c>
    </row>
    <row r="133" spans="1:3" x14ac:dyDescent="0.2">
      <c r="A133" s="30">
        <v>1170</v>
      </c>
      <c r="B133" s="31" t="s">
        <v>287</v>
      </c>
      <c r="C133" s="31" t="s">
        <v>47</v>
      </c>
    </row>
    <row r="134" spans="1:3" x14ac:dyDescent="0.2">
      <c r="A134" s="30">
        <v>1189</v>
      </c>
      <c r="B134" s="31" t="s">
        <v>288</v>
      </c>
      <c r="C134" s="31" t="s">
        <v>53</v>
      </c>
    </row>
    <row r="135" spans="1:3" x14ac:dyDescent="0.2">
      <c r="A135" s="30">
        <v>1195</v>
      </c>
      <c r="B135" s="31" t="s">
        <v>289</v>
      </c>
      <c r="C135" s="31" t="s">
        <v>53</v>
      </c>
    </row>
    <row r="136" spans="1:3" x14ac:dyDescent="0.2">
      <c r="A136" s="30">
        <v>1209</v>
      </c>
      <c r="B136" s="31" t="s">
        <v>290</v>
      </c>
      <c r="C136" s="31" t="s">
        <v>94</v>
      </c>
    </row>
    <row r="137" spans="1:3" x14ac:dyDescent="0.2">
      <c r="A137" s="30">
        <v>1294</v>
      </c>
      <c r="B137" s="31" t="s">
        <v>291</v>
      </c>
      <c r="C137" s="31" t="s">
        <v>292</v>
      </c>
    </row>
    <row r="138" spans="1:3" ht="12" thickBot="1" x14ac:dyDescent="0.25">
      <c r="A138" s="34">
        <v>1329</v>
      </c>
      <c r="B138" s="35" t="s">
        <v>293</v>
      </c>
      <c r="C138" s="35" t="s">
        <v>89</v>
      </c>
    </row>
    <row r="139" spans="1:3" ht="12" thickTop="1" x14ac:dyDescent="0.2">
      <c r="A139" s="30">
        <v>1376</v>
      </c>
      <c r="B139" s="31" t="s">
        <v>294</v>
      </c>
      <c r="C139" s="31" t="s">
        <v>94</v>
      </c>
    </row>
    <row r="140" spans="1:3" x14ac:dyDescent="0.2">
      <c r="A140" s="30">
        <v>1414</v>
      </c>
      <c r="B140" s="31" t="s">
        <v>295</v>
      </c>
      <c r="C140" s="31" t="s">
        <v>34</v>
      </c>
    </row>
    <row r="141" spans="1:3" x14ac:dyDescent="0.2">
      <c r="A141" s="30">
        <v>1554</v>
      </c>
      <c r="B141" s="31" t="s">
        <v>296</v>
      </c>
      <c r="C141" s="31" t="s">
        <v>94</v>
      </c>
    </row>
    <row r="142" spans="1:3" x14ac:dyDescent="0.2">
      <c r="A142" s="30">
        <v>1915</v>
      </c>
      <c r="B142" s="31" t="s">
        <v>297</v>
      </c>
      <c r="C142" s="31" t="s">
        <v>31</v>
      </c>
    </row>
    <row r="143" spans="1:3" x14ac:dyDescent="0.2">
      <c r="A143" s="30">
        <v>2061</v>
      </c>
      <c r="B143" s="31" t="s">
        <v>298</v>
      </c>
      <c r="C143" s="31" t="s">
        <v>34</v>
      </c>
    </row>
    <row r="144" spans="1:3" x14ac:dyDescent="0.2">
      <c r="A144" s="30">
        <v>2192</v>
      </c>
      <c r="B144" s="31" t="s">
        <v>299</v>
      </c>
      <c r="C144" s="31" t="s">
        <v>53</v>
      </c>
    </row>
    <row r="145" spans="1:3" x14ac:dyDescent="0.2">
      <c r="A145" s="30">
        <v>2206</v>
      </c>
      <c r="B145" s="31" t="s">
        <v>300</v>
      </c>
      <c r="C145" s="31" t="s">
        <v>53</v>
      </c>
    </row>
    <row r="146" spans="1:3" x14ac:dyDescent="0.2">
      <c r="A146" s="30">
        <v>2211</v>
      </c>
      <c r="B146" s="31" t="s">
        <v>301</v>
      </c>
      <c r="C146" s="31" t="s">
        <v>94</v>
      </c>
    </row>
    <row r="147" spans="1:3" x14ac:dyDescent="0.2">
      <c r="A147" s="30">
        <v>2215</v>
      </c>
      <c r="B147" s="31" t="s">
        <v>302</v>
      </c>
      <c r="C147" s="31" t="s">
        <v>53</v>
      </c>
    </row>
    <row r="148" spans="1:3" x14ac:dyDescent="0.2">
      <c r="A148" s="30">
        <v>2265</v>
      </c>
      <c r="B148" s="31" t="s">
        <v>848</v>
      </c>
      <c r="C148" s="31" t="s">
        <v>222</v>
      </c>
    </row>
    <row r="149" spans="1:3" x14ac:dyDescent="0.2">
      <c r="A149" s="30">
        <v>2314</v>
      </c>
      <c r="B149" s="31" t="s">
        <v>303</v>
      </c>
      <c r="C149" s="31" t="s">
        <v>28</v>
      </c>
    </row>
    <row r="150" spans="1:3" x14ac:dyDescent="0.2">
      <c r="A150" s="30">
        <v>2338</v>
      </c>
      <c r="B150" s="31" t="s">
        <v>304</v>
      </c>
      <c r="C150" s="31" t="s">
        <v>47</v>
      </c>
    </row>
    <row r="151" spans="1:3" x14ac:dyDescent="0.2">
      <c r="A151" s="30">
        <v>2568</v>
      </c>
      <c r="B151" s="31" t="s">
        <v>305</v>
      </c>
      <c r="C151" s="31" t="s">
        <v>89</v>
      </c>
    </row>
    <row r="152" spans="1:3" x14ac:dyDescent="0.2">
      <c r="A152" s="30">
        <v>2944</v>
      </c>
      <c r="B152" s="31" t="s">
        <v>306</v>
      </c>
      <c r="C152" s="31" t="s">
        <v>222</v>
      </c>
    </row>
    <row r="153" spans="1:3" x14ac:dyDescent="0.2">
      <c r="A153" s="30">
        <v>3508</v>
      </c>
      <c r="B153" s="31" t="s">
        <v>307</v>
      </c>
      <c r="C153" s="31" t="s">
        <v>89</v>
      </c>
    </row>
    <row r="154" spans="1:3" x14ac:dyDescent="0.2">
      <c r="A154" s="30">
        <v>4036</v>
      </c>
      <c r="B154" s="31" t="s">
        <v>308</v>
      </c>
      <c r="C154" s="31" t="s">
        <v>309</v>
      </c>
    </row>
    <row r="155" spans="1:3" x14ac:dyDescent="0.2">
      <c r="A155" s="30">
        <v>4065</v>
      </c>
      <c r="B155" s="31" t="s">
        <v>310</v>
      </c>
      <c r="C155" s="31" t="s">
        <v>94</v>
      </c>
    </row>
    <row r="156" spans="1:3" x14ac:dyDescent="0.2">
      <c r="A156" s="30">
        <v>4070</v>
      </c>
      <c r="B156" s="31" t="s">
        <v>311</v>
      </c>
      <c r="C156" s="31" t="s">
        <v>222</v>
      </c>
    </row>
    <row r="157" spans="1:3" x14ac:dyDescent="0.2">
      <c r="A157" s="30">
        <v>4071</v>
      </c>
      <c r="B157" s="31" t="s">
        <v>312</v>
      </c>
      <c r="C157" s="31" t="s">
        <v>222</v>
      </c>
    </row>
    <row r="158" spans="1:3" x14ac:dyDescent="0.2">
      <c r="A158" s="30">
        <v>4114</v>
      </c>
      <c r="B158" s="31" t="s">
        <v>313</v>
      </c>
      <c r="C158" s="31" t="s">
        <v>314</v>
      </c>
    </row>
    <row r="159" spans="1:3" x14ac:dyDescent="0.2">
      <c r="A159" s="30">
        <v>4119</v>
      </c>
      <c r="B159" s="31" t="s">
        <v>315</v>
      </c>
      <c r="C159" s="31" t="s">
        <v>94</v>
      </c>
    </row>
    <row r="160" spans="1:3" x14ac:dyDescent="0.2">
      <c r="A160" s="30">
        <v>4122</v>
      </c>
      <c r="B160" s="31" t="s">
        <v>316</v>
      </c>
      <c r="C160" s="31" t="s">
        <v>196</v>
      </c>
    </row>
    <row r="161" spans="1:3" x14ac:dyDescent="0.2">
      <c r="A161" s="30">
        <v>4133</v>
      </c>
      <c r="B161" s="31" t="s">
        <v>317</v>
      </c>
      <c r="C161" s="31" t="s">
        <v>196</v>
      </c>
    </row>
    <row r="162" spans="1:3" x14ac:dyDescent="0.2">
      <c r="A162" s="30">
        <v>4147</v>
      </c>
      <c r="B162" s="31" t="s">
        <v>318</v>
      </c>
      <c r="C162" s="31" t="s">
        <v>50</v>
      </c>
    </row>
    <row r="163" spans="1:3" x14ac:dyDescent="0.2">
      <c r="A163" s="30">
        <v>4148</v>
      </c>
      <c r="B163" s="31" t="s">
        <v>319</v>
      </c>
      <c r="C163" s="31" t="s">
        <v>222</v>
      </c>
    </row>
    <row r="164" spans="1:3" x14ac:dyDescent="0.2">
      <c r="A164" s="30">
        <v>4156</v>
      </c>
      <c r="B164" s="31" t="s">
        <v>320</v>
      </c>
      <c r="C164" s="31" t="s">
        <v>222</v>
      </c>
    </row>
    <row r="165" spans="1:3" x14ac:dyDescent="0.2">
      <c r="A165" s="30">
        <v>4158</v>
      </c>
      <c r="B165" s="31" t="s">
        <v>321</v>
      </c>
      <c r="C165" s="31" t="s">
        <v>94</v>
      </c>
    </row>
    <row r="166" spans="1:3" x14ac:dyDescent="0.2">
      <c r="A166" s="30">
        <v>4162</v>
      </c>
      <c r="B166" s="31" t="s">
        <v>322</v>
      </c>
      <c r="C166" s="31" t="s">
        <v>199</v>
      </c>
    </row>
    <row r="167" spans="1:3" x14ac:dyDescent="0.2">
      <c r="A167" s="30">
        <v>4167</v>
      </c>
      <c r="B167" s="31" t="s">
        <v>221</v>
      </c>
      <c r="C167" s="31" t="s">
        <v>199</v>
      </c>
    </row>
    <row r="168" spans="1:3" x14ac:dyDescent="0.2">
      <c r="A168" s="30">
        <v>4180</v>
      </c>
      <c r="B168" s="31" t="s">
        <v>323</v>
      </c>
      <c r="C168" s="31" t="s">
        <v>39</v>
      </c>
    </row>
    <row r="169" spans="1:3" x14ac:dyDescent="0.2">
      <c r="A169" s="30">
        <v>4187</v>
      </c>
      <c r="B169" s="31" t="s">
        <v>324</v>
      </c>
      <c r="C169" s="31" t="s">
        <v>222</v>
      </c>
    </row>
    <row r="170" spans="1:3" x14ac:dyDescent="0.2">
      <c r="A170" s="30">
        <v>4193</v>
      </c>
      <c r="B170" s="31" t="s">
        <v>325</v>
      </c>
      <c r="C170" s="31" t="s">
        <v>94</v>
      </c>
    </row>
    <row r="171" spans="1:3" x14ac:dyDescent="0.2">
      <c r="A171" s="30">
        <v>4207</v>
      </c>
      <c r="B171" s="31" t="s">
        <v>326</v>
      </c>
      <c r="C171" s="31" t="s">
        <v>94</v>
      </c>
    </row>
    <row r="172" spans="1:3" x14ac:dyDescent="0.2">
      <c r="A172" s="30">
        <v>4233</v>
      </c>
      <c r="B172" s="31" t="s">
        <v>327</v>
      </c>
      <c r="C172" s="31" t="s">
        <v>222</v>
      </c>
    </row>
    <row r="173" spans="1:3" x14ac:dyDescent="0.2">
      <c r="A173" s="30">
        <v>4242</v>
      </c>
      <c r="B173" s="31" t="s">
        <v>328</v>
      </c>
      <c r="C173" s="31" t="s">
        <v>222</v>
      </c>
    </row>
    <row r="174" spans="1:3" x14ac:dyDescent="0.2">
      <c r="A174" s="30">
        <v>4246</v>
      </c>
      <c r="B174" s="31" t="s">
        <v>329</v>
      </c>
      <c r="C174" s="31" t="s">
        <v>94</v>
      </c>
    </row>
    <row r="175" spans="1:3" x14ac:dyDescent="0.2">
      <c r="A175" s="30">
        <v>4249</v>
      </c>
      <c r="B175" s="31" t="s">
        <v>330</v>
      </c>
      <c r="C175" s="31" t="s">
        <v>94</v>
      </c>
    </row>
    <row r="176" spans="1:3" x14ac:dyDescent="0.2">
      <c r="A176" s="30">
        <v>4250</v>
      </c>
      <c r="B176" s="31" t="s">
        <v>331</v>
      </c>
      <c r="C176" s="31" t="s">
        <v>94</v>
      </c>
    </row>
    <row r="177" spans="1:3" x14ac:dyDescent="0.2">
      <c r="A177" s="30">
        <v>4252</v>
      </c>
      <c r="B177" s="31" t="s">
        <v>332</v>
      </c>
      <c r="C177" s="31" t="s">
        <v>94</v>
      </c>
    </row>
    <row r="178" spans="1:3" x14ac:dyDescent="0.2">
      <c r="A178" s="30">
        <v>4254</v>
      </c>
      <c r="B178" s="31" t="s">
        <v>333</v>
      </c>
      <c r="C178" s="31" t="s">
        <v>94</v>
      </c>
    </row>
    <row r="179" spans="1:3" x14ac:dyDescent="0.2">
      <c r="A179" s="30">
        <v>4256</v>
      </c>
      <c r="B179" s="31" t="s">
        <v>334</v>
      </c>
      <c r="C179" s="31" t="s">
        <v>94</v>
      </c>
    </row>
    <row r="180" spans="1:3" x14ac:dyDescent="0.2">
      <c r="A180" s="30">
        <v>4263</v>
      </c>
      <c r="B180" s="31" t="s">
        <v>335</v>
      </c>
      <c r="C180" s="31" t="s">
        <v>94</v>
      </c>
    </row>
    <row r="181" spans="1:3" x14ac:dyDescent="0.2">
      <c r="A181" s="30">
        <v>4265</v>
      </c>
      <c r="B181" s="31" t="s">
        <v>336</v>
      </c>
      <c r="C181" s="31" t="s">
        <v>94</v>
      </c>
    </row>
    <row r="182" spans="1:3" x14ac:dyDescent="0.2">
      <c r="A182" s="30">
        <v>4267</v>
      </c>
      <c r="B182" s="31" t="s">
        <v>337</v>
      </c>
      <c r="C182" s="31" t="s">
        <v>222</v>
      </c>
    </row>
    <row r="183" spans="1:3" x14ac:dyDescent="0.2">
      <c r="A183" s="30">
        <v>4268</v>
      </c>
      <c r="B183" s="31" t="s">
        <v>338</v>
      </c>
      <c r="C183" s="31" t="s">
        <v>94</v>
      </c>
    </row>
    <row r="184" spans="1:3" x14ac:dyDescent="0.2">
      <c r="A184" s="30">
        <v>4269</v>
      </c>
      <c r="B184" s="31" t="s">
        <v>339</v>
      </c>
      <c r="C184" s="31" t="s">
        <v>94</v>
      </c>
    </row>
    <row r="185" spans="1:3" x14ac:dyDescent="0.2">
      <c r="A185" s="30">
        <v>4276</v>
      </c>
      <c r="B185" s="31" t="s">
        <v>340</v>
      </c>
      <c r="C185" s="31" t="s">
        <v>94</v>
      </c>
    </row>
    <row r="186" spans="1:3" x14ac:dyDescent="0.2">
      <c r="A186" s="30">
        <v>4277</v>
      </c>
      <c r="B186" s="31" t="s">
        <v>341</v>
      </c>
      <c r="C186" s="31" t="s">
        <v>94</v>
      </c>
    </row>
    <row r="187" spans="1:3" x14ac:dyDescent="0.2">
      <c r="A187" s="30">
        <v>4280</v>
      </c>
      <c r="B187" s="31" t="s">
        <v>342</v>
      </c>
      <c r="C187" s="31" t="s">
        <v>94</v>
      </c>
    </row>
    <row r="188" spans="1:3" x14ac:dyDescent="0.2">
      <c r="A188" s="30">
        <v>4281</v>
      </c>
      <c r="B188" s="33" t="s">
        <v>343</v>
      </c>
      <c r="C188" s="33" t="s">
        <v>47</v>
      </c>
    </row>
    <row r="189" spans="1:3" x14ac:dyDescent="0.2">
      <c r="A189" s="30">
        <v>4284</v>
      </c>
      <c r="B189" s="31" t="s">
        <v>344</v>
      </c>
      <c r="C189" s="31" t="s">
        <v>44</v>
      </c>
    </row>
    <row r="190" spans="1:3" x14ac:dyDescent="0.2">
      <c r="A190" s="30">
        <v>4290</v>
      </c>
      <c r="B190" s="31" t="s">
        <v>345</v>
      </c>
      <c r="C190" s="31" t="s">
        <v>34</v>
      </c>
    </row>
    <row r="191" spans="1:3" x14ac:dyDescent="0.2">
      <c r="A191" s="30">
        <v>4294</v>
      </c>
      <c r="B191" s="31" t="s">
        <v>120</v>
      </c>
      <c r="C191" s="31" t="s">
        <v>47</v>
      </c>
    </row>
    <row r="192" spans="1:3" x14ac:dyDescent="0.2">
      <c r="A192" s="30">
        <v>4297</v>
      </c>
      <c r="B192" s="31" t="s">
        <v>69</v>
      </c>
      <c r="C192" s="31" t="s">
        <v>47</v>
      </c>
    </row>
    <row r="193" spans="1:3" x14ac:dyDescent="0.2">
      <c r="A193" s="30">
        <v>4301</v>
      </c>
      <c r="B193" s="31" t="s">
        <v>346</v>
      </c>
      <c r="C193" s="31" t="s">
        <v>94</v>
      </c>
    </row>
    <row r="194" spans="1:3" x14ac:dyDescent="0.2">
      <c r="A194" s="30">
        <v>4305</v>
      </c>
      <c r="B194" s="31" t="s">
        <v>347</v>
      </c>
      <c r="C194" s="31" t="s">
        <v>34</v>
      </c>
    </row>
    <row r="195" spans="1:3" x14ac:dyDescent="0.2">
      <c r="A195" s="30">
        <v>4320</v>
      </c>
      <c r="B195" s="31" t="s">
        <v>348</v>
      </c>
      <c r="C195" s="31" t="s">
        <v>231</v>
      </c>
    </row>
    <row r="196" spans="1:3" x14ac:dyDescent="0.2">
      <c r="A196" s="30">
        <v>4324</v>
      </c>
      <c r="B196" s="31" t="s">
        <v>349</v>
      </c>
      <c r="C196" s="31" t="s">
        <v>231</v>
      </c>
    </row>
    <row r="197" spans="1:3" x14ac:dyDescent="0.2">
      <c r="A197" s="30">
        <v>4334</v>
      </c>
      <c r="B197" s="31" t="s">
        <v>350</v>
      </c>
      <c r="C197" s="31" t="s">
        <v>44</v>
      </c>
    </row>
    <row r="198" spans="1:3" x14ac:dyDescent="0.2">
      <c r="A198" s="30">
        <v>4341</v>
      </c>
      <c r="B198" s="31" t="s">
        <v>230</v>
      </c>
      <c r="C198" s="31" t="s">
        <v>44</v>
      </c>
    </row>
    <row r="199" spans="1:3" ht="12" thickBot="1" x14ac:dyDescent="0.25">
      <c r="A199" s="34">
        <v>4344</v>
      </c>
      <c r="B199" s="35" t="s">
        <v>351</v>
      </c>
      <c r="C199" s="35" t="s">
        <v>231</v>
      </c>
    </row>
    <row r="200" spans="1:3" ht="12" thickTop="1" x14ac:dyDescent="0.2">
      <c r="A200" s="30">
        <v>4352</v>
      </c>
      <c r="B200" s="31" t="s">
        <v>352</v>
      </c>
      <c r="C200" s="31" t="s">
        <v>231</v>
      </c>
    </row>
    <row r="201" spans="1:3" x14ac:dyDescent="0.2">
      <c r="A201" s="30">
        <v>4361</v>
      </c>
      <c r="B201" s="31" t="s">
        <v>353</v>
      </c>
      <c r="C201" s="31" t="s">
        <v>34</v>
      </c>
    </row>
    <row r="202" spans="1:3" x14ac:dyDescent="0.2">
      <c r="A202" s="30">
        <v>4363</v>
      </c>
      <c r="B202" s="31" t="s">
        <v>354</v>
      </c>
      <c r="C202" s="31" t="s">
        <v>222</v>
      </c>
    </row>
    <row r="203" spans="1:3" x14ac:dyDescent="0.2">
      <c r="A203" s="30">
        <v>4374</v>
      </c>
      <c r="B203" s="31" t="s">
        <v>355</v>
      </c>
      <c r="C203" s="31" t="s">
        <v>47</v>
      </c>
    </row>
    <row r="204" spans="1:3" x14ac:dyDescent="0.2">
      <c r="A204" s="30">
        <v>4385</v>
      </c>
      <c r="B204" s="31" t="s">
        <v>356</v>
      </c>
      <c r="C204" s="31" t="s">
        <v>34</v>
      </c>
    </row>
    <row r="205" spans="1:3" x14ac:dyDescent="0.2">
      <c r="A205" s="30">
        <v>4387</v>
      </c>
      <c r="B205" s="31" t="s">
        <v>357</v>
      </c>
      <c r="C205" s="31" t="s">
        <v>34</v>
      </c>
    </row>
    <row r="206" spans="1:3" x14ac:dyDescent="0.2">
      <c r="A206" s="30">
        <v>4389</v>
      </c>
      <c r="B206" s="31" t="s">
        <v>358</v>
      </c>
      <c r="C206" s="31" t="s">
        <v>34</v>
      </c>
    </row>
    <row r="207" spans="1:3" x14ac:dyDescent="0.2">
      <c r="A207" s="30">
        <v>4390</v>
      </c>
      <c r="B207" s="31" t="s">
        <v>359</v>
      </c>
      <c r="C207" s="31" t="s">
        <v>34</v>
      </c>
    </row>
    <row r="208" spans="1:3" x14ac:dyDescent="0.2">
      <c r="A208" s="30">
        <v>4392</v>
      </c>
      <c r="B208" s="31" t="s">
        <v>360</v>
      </c>
      <c r="C208" s="31" t="s">
        <v>361</v>
      </c>
    </row>
    <row r="209" spans="1:3" x14ac:dyDescent="0.2">
      <c r="A209" s="30">
        <v>4395</v>
      </c>
      <c r="B209" s="31" t="s">
        <v>362</v>
      </c>
      <c r="C209" s="31" t="s">
        <v>83</v>
      </c>
    </row>
    <row r="210" spans="1:3" x14ac:dyDescent="0.2">
      <c r="A210" s="30">
        <v>4399</v>
      </c>
      <c r="B210" s="31" t="s">
        <v>363</v>
      </c>
      <c r="C210" s="31" t="s">
        <v>361</v>
      </c>
    </row>
    <row r="211" spans="1:3" x14ac:dyDescent="0.2">
      <c r="A211" s="30">
        <v>4400</v>
      </c>
      <c r="B211" s="31" t="s">
        <v>364</v>
      </c>
      <c r="C211" s="31" t="s">
        <v>361</v>
      </c>
    </row>
    <row r="212" spans="1:3" x14ac:dyDescent="0.2">
      <c r="A212" s="30">
        <v>4402</v>
      </c>
      <c r="B212" s="31" t="s">
        <v>365</v>
      </c>
      <c r="C212" s="31" t="s">
        <v>366</v>
      </c>
    </row>
    <row r="213" spans="1:3" x14ac:dyDescent="0.2">
      <c r="A213" s="30">
        <v>4405</v>
      </c>
      <c r="B213" s="31" t="s">
        <v>367</v>
      </c>
      <c r="C213" s="31" t="s">
        <v>53</v>
      </c>
    </row>
    <row r="214" spans="1:3" x14ac:dyDescent="0.2">
      <c r="A214" s="30">
        <v>4407</v>
      </c>
      <c r="B214" s="31" t="s">
        <v>368</v>
      </c>
      <c r="C214" s="31" t="s">
        <v>361</v>
      </c>
    </row>
    <row r="215" spans="1:3" x14ac:dyDescent="0.2">
      <c r="A215" s="30">
        <v>4415</v>
      </c>
      <c r="B215" s="31" t="s">
        <v>369</v>
      </c>
      <c r="C215" s="31" t="s">
        <v>114</v>
      </c>
    </row>
    <row r="216" spans="1:3" x14ac:dyDescent="0.2">
      <c r="A216" s="30">
        <v>4416</v>
      </c>
      <c r="B216" s="31" t="s">
        <v>370</v>
      </c>
      <c r="C216" s="31" t="s">
        <v>28</v>
      </c>
    </row>
    <row r="217" spans="1:3" x14ac:dyDescent="0.2">
      <c r="A217" s="30">
        <v>4422</v>
      </c>
      <c r="B217" s="31" t="s">
        <v>371</v>
      </c>
      <c r="C217" s="31" t="s">
        <v>83</v>
      </c>
    </row>
    <row r="218" spans="1:3" x14ac:dyDescent="0.2">
      <c r="A218" s="30">
        <v>4425</v>
      </c>
      <c r="B218" s="31" t="s">
        <v>372</v>
      </c>
      <c r="C218" s="31" t="s">
        <v>373</v>
      </c>
    </row>
    <row r="219" spans="1:3" x14ac:dyDescent="0.2">
      <c r="A219" s="30">
        <v>4432</v>
      </c>
      <c r="B219" s="31" t="s">
        <v>374</v>
      </c>
      <c r="C219" s="31" t="s">
        <v>28</v>
      </c>
    </row>
    <row r="220" spans="1:3" x14ac:dyDescent="0.2">
      <c r="A220" s="30">
        <v>4443</v>
      </c>
      <c r="B220" s="31" t="s">
        <v>375</v>
      </c>
      <c r="C220" s="31" t="s">
        <v>114</v>
      </c>
    </row>
    <row r="221" spans="1:3" x14ac:dyDescent="0.2">
      <c r="A221" s="30">
        <v>4446</v>
      </c>
      <c r="B221" s="31" t="s">
        <v>376</v>
      </c>
      <c r="C221" s="31" t="s">
        <v>373</v>
      </c>
    </row>
    <row r="222" spans="1:3" x14ac:dyDescent="0.2">
      <c r="A222" s="30">
        <v>4451</v>
      </c>
      <c r="B222" s="31" t="s">
        <v>377</v>
      </c>
      <c r="C222" s="31" t="s">
        <v>366</v>
      </c>
    </row>
    <row r="223" spans="1:3" x14ac:dyDescent="0.2">
      <c r="A223" s="30">
        <v>4454</v>
      </c>
      <c r="B223" s="31" t="s">
        <v>378</v>
      </c>
      <c r="C223" s="31" t="s">
        <v>272</v>
      </c>
    </row>
    <row r="224" spans="1:3" x14ac:dyDescent="0.2">
      <c r="A224" s="30">
        <v>4456</v>
      </c>
      <c r="B224" s="31" t="s">
        <v>379</v>
      </c>
      <c r="C224" s="31" t="s">
        <v>361</v>
      </c>
    </row>
    <row r="225" spans="1:3" x14ac:dyDescent="0.2">
      <c r="A225" s="30">
        <v>4466</v>
      </c>
      <c r="B225" s="31" t="s">
        <v>380</v>
      </c>
      <c r="C225" s="31" t="s">
        <v>272</v>
      </c>
    </row>
    <row r="226" spans="1:3" x14ac:dyDescent="0.2">
      <c r="A226" s="30">
        <v>4472</v>
      </c>
      <c r="B226" s="31" t="s">
        <v>381</v>
      </c>
      <c r="C226" s="31" t="s">
        <v>373</v>
      </c>
    </row>
    <row r="227" spans="1:3" x14ac:dyDescent="0.2">
      <c r="A227" s="30">
        <v>4473</v>
      </c>
      <c r="B227" s="31" t="s">
        <v>382</v>
      </c>
      <c r="C227" s="31" t="s">
        <v>83</v>
      </c>
    </row>
    <row r="228" spans="1:3" x14ac:dyDescent="0.2">
      <c r="A228" s="30">
        <v>4482</v>
      </c>
      <c r="B228" s="31" t="s">
        <v>383</v>
      </c>
      <c r="C228" s="31" t="s">
        <v>83</v>
      </c>
    </row>
    <row r="229" spans="1:3" x14ac:dyDescent="0.2">
      <c r="A229" s="30">
        <v>4490</v>
      </c>
      <c r="B229" s="31" t="s">
        <v>384</v>
      </c>
      <c r="C229" s="31" t="s">
        <v>83</v>
      </c>
    </row>
    <row r="230" spans="1:3" x14ac:dyDescent="0.2">
      <c r="A230" s="30">
        <v>4491</v>
      </c>
      <c r="B230" s="31" t="s">
        <v>385</v>
      </c>
      <c r="C230" s="31" t="s">
        <v>83</v>
      </c>
    </row>
    <row r="231" spans="1:3" x14ac:dyDescent="0.2">
      <c r="A231" s="30">
        <v>4496</v>
      </c>
      <c r="B231" s="31" t="s">
        <v>386</v>
      </c>
      <c r="C231" s="31" t="s">
        <v>28</v>
      </c>
    </row>
    <row r="232" spans="1:3" x14ac:dyDescent="0.2">
      <c r="A232" s="30">
        <v>4506</v>
      </c>
      <c r="B232" s="31" t="s">
        <v>387</v>
      </c>
      <c r="C232" s="31" t="s">
        <v>272</v>
      </c>
    </row>
    <row r="233" spans="1:3" x14ac:dyDescent="0.2">
      <c r="A233" s="30">
        <v>4511</v>
      </c>
      <c r="B233" s="31" t="s">
        <v>388</v>
      </c>
      <c r="C233" s="31" t="s">
        <v>361</v>
      </c>
    </row>
    <row r="234" spans="1:3" x14ac:dyDescent="0.2">
      <c r="A234" s="30">
        <v>4513</v>
      </c>
      <c r="B234" s="31" t="s">
        <v>389</v>
      </c>
      <c r="C234" s="31" t="s">
        <v>361</v>
      </c>
    </row>
    <row r="235" spans="1:3" x14ac:dyDescent="0.2">
      <c r="A235" s="30">
        <v>4516</v>
      </c>
      <c r="B235" s="31" t="s">
        <v>390</v>
      </c>
      <c r="C235" s="31" t="s">
        <v>366</v>
      </c>
    </row>
    <row r="236" spans="1:3" x14ac:dyDescent="0.2">
      <c r="A236" s="30">
        <v>4518</v>
      </c>
      <c r="B236" s="31" t="s">
        <v>391</v>
      </c>
      <c r="C236" s="31" t="s">
        <v>361</v>
      </c>
    </row>
    <row r="237" spans="1:3" x14ac:dyDescent="0.2">
      <c r="A237" s="30">
        <v>4520</v>
      </c>
      <c r="B237" s="31" t="s">
        <v>392</v>
      </c>
      <c r="C237" s="31" t="s">
        <v>361</v>
      </c>
    </row>
    <row r="238" spans="1:3" x14ac:dyDescent="0.2">
      <c r="A238" s="30">
        <v>4522</v>
      </c>
      <c r="B238" s="31" t="s">
        <v>393</v>
      </c>
      <c r="C238" s="31" t="s">
        <v>314</v>
      </c>
    </row>
    <row r="239" spans="1:3" x14ac:dyDescent="0.2">
      <c r="A239" s="30">
        <v>4524</v>
      </c>
      <c r="B239" s="31" t="s">
        <v>394</v>
      </c>
      <c r="C239" s="31" t="s">
        <v>366</v>
      </c>
    </row>
    <row r="240" spans="1:3" x14ac:dyDescent="0.2">
      <c r="A240" s="30">
        <v>4526</v>
      </c>
      <c r="B240" s="31" t="s">
        <v>395</v>
      </c>
      <c r="C240" s="31" t="s">
        <v>366</v>
      </c>
    </row>
    <row r="241" spans="1:3" x14ac:dyDescent="0.2">
      <c r="A241" s="30">
        <v>4529</v>
      </c>
      <c r="B241" s="31" t="s">
        <v>396</v>
      </c>
      <c r="C241" s="31" t="s">
        <v>114</v>
      </c>
    </row>
    <row r="242" spans="1:3" x14ac:dyDescent="0.2">
      <c r="A242" s="30">
        <v>4531</v>
      </c>
      <c r="B242" s="31" t="s">
        <v>397</v>
      </c>
      <c r="C242" s="31" t="s">
        <v>361</v>
      </c>
    </row>
    <row r="243" spans="1:3" x14ac:dyDescent="0.2">
      <c r="A243" s="30">
        <v>4538</v>
      </c>
      <c r="B243" s="31" t="s">
        <v>398</v>
      </c>
      <c r="C243" s="31" t="s">
        <v>83</v>
      </c>
    </row>
    <row r="244" spans="1:3" x14ac:dyDescent="0.2">
      <c r="A244" s="30">
        <v>4539</v>
      </c>
      <c r="B244" s="31" t="s">
        <v>399</v>
      </c>
      <c r="C244" s="31" t="s">
        <v>83</v>
      </c>
    </row>
    <row r="245" spans="1:3" x14ac:dyDescent="0.2">
      <c r="A245" s="30">
        <v>4541</v>
      </c>
      <c r="B245" s="31" t="s">
        <v>400</v>
      </c>
      <c r="C245" s="31" t="s">
        <v>272</v>
      </c>
    </row>
    <row r="246" spans="1:3" x14ac:dyDescent="0.2">
      <c r="A246" s="30">
        <v>4544</v>
      </c>
      <c r="B246" s="31" t="s">
        <v>401</v>
      </c>
      <c r="C246" s="31" t="s">
        <v>83</v>
      </c>
    </row>
    <row r="247" spans="1:3" x14ac:dyDescent="0.2">
      <c r="A247" s="30">
        <v>4545</v>
      </c>
      <c r="B247" s="31" t="s">
        <v>402</v>
      </c>
      <c r="C247" s="31" t="s">
        <v>83</v>
      </c>
    </row>
    <row r="248" spans="1:3" x14ac:dyDescent="0.2">
      <c r="A248" s="30">
        <v>4557</v>
      </c>
      <c r="B248" s="31" t="s">
        <v>403</v>
      </c>
      <c r="C248" s="31" t="s">
        <v>222</v>
      </c>
    </row>
    <row r="249" spans="1:3" x14ac:dyDescent="0.2">
      <c r="A249" s="30">
        <v>4559</v>
      </c>
      <c r="B249" s="31" t="s">
        <v>404</v>
      </c>
      <c r="C249" s="31" t="s">
        <v>83</v>
      </c>
    </row>
    <row r="250" spans="1:3" x14ac:dyDescent="0.2">
      <c r="A250" s="30">
        <v>4560</v>
      </c>
      <c r="B250" s="31" t="s">
        <v>405</v>
      </c>
      <c r="C250" s="31" t="s">
        <v>83</v>
      </c>
    </row>
    <row r="251" spans="1:3" x14ac:dyDescent="0.2">
      <c r="A251" s="30">
        <v>4561</v>
      </c>
      <c r="B251" s="31" t="s">
        <v>406</v>
      </c>
      <c r="C251" s="31" t="s">
        <v>83</v>
      </c>
    </row>
    <row r="252" spans="1:3" x14ac:dyDescent="0.2">
      <c r="A252" s="30">
        <v>4567</v>
      </c>
      <c r="B252" s="31" t="s">
        <v>407</v>
      </c>
      <c r="C252" s="31" t="s">
        <v>83</v>
      </c>
    </row>
    <row r="253" spans="1:3" x14ac:dyDescent="0.2">
      <c r="A253" s="30">
        <v>4574</v>
      </c>
      <c r="B253" s="31" t="s">
        <v>408</v>
      </c>
      <c r="C253" s="31" t="s">
        <v>361</v>
      </c>
    </row>
    <row r="254" spans="1:3" x14ac:dyDescent="0.2">
      <c r="A254" s="30">
        <v>4581</v>
      </c>
      <c r="B254" s="31" t="s">
        <v>409</v>
      </c>
      <c r="C254" s="31" t="s">
        <v>361</v>
      </c>
    </row>
    <row r="255" spans="1:3" x14ac:dyDescent="0.2">
      <c r="A255" s="30">
        <v>4587</v>
      </c>
      <c r="B255" s="31" t="s">
        <v>410</v>
      </c>
      <c r="C255" s="31" t="s">
        <v>272</v>
      </c>
    </row>
    <row r="256" spans="1:3" x14ac:dyDescent="0.2">
      <c r="A256" s="30">
        <v>4609</v>
      </c>
      <c r="B256" s="31" t="s">
        <v>411</v>
      </c>
      <c r="C256" s="29" t="s">
        <v>309</v>
      </c>
    </row>
    <row r="257" spans="1:3" x14ac:dyDescent="0.2">
      <c r="A257" s="30">
        <v>4613</v>
      </c>
      <c r="B257" s="31" t="s">
        <v>412</v>
      </c>
      <c r="C257" s="31" t="s">
        <v>309</v>
      </c>
    </row>
    <row r="258" spans="1:3" x14ac:dyDescent="0.2">
      <c r="A258" s="30">
        <v>4617</v>
      </c>
      <c r="B258" s="31" t="s">
        <v>413</v>
      </c>
      <c r="C258" s="31" t="s">
        <v>414</v>
      </c>
    </row>
    <row r="259" spans="1:3" ht="12" x14ac:dyDescent="0.25">
      <c r="A259" s="30">
        <v>4631</v>
      </c>
      <c r="B259" s="32" t="s">
        <v>415</v>
      </c>
      <c r="C259" s="32" t="s">
        <v>272</v>
      </c>
    </row>
    <row r="260" spans="1:3" x14ac:dyDescent="0.2">
      <c r="A260" s="30">
        <v>4634</v>
      </c>
      <c r="B260" s="31" t="s">
        <v>416</v>
      </c>
      <c r="C260" s="29" t="s">
        <v>366</v>
      </c>
    </row>
    <row r="261" spans="1:3" x14ac:dyDescent="0.2">
      <c r="A261" s="30">
        <v>4635</v>
      </c>
      <c r="B261" s="31" t="s">
        <v>417</v>
      </c>
      <c r="C261" s="31" t="s">
        <v>94</v>
      </c>
    </row>
    <row r="262" spans="1:3" x14ac:dyDescent="0.2">
      <c r="A262" s="30">
        <v>4639</v>
      </c>
      <c r="B262" s="31" t="s">
        <v>418</v>
      </c>
      <c r="C262" s="31" t="s">
        <v>44</v>
      </c>
    </row>
    <row r="263" spans="1:3" x14ac:dyDescent="0.2">
      <c r="A263" s="30">
        <v>4643</v>
      </c>
      <c r="B263" s="31" t="s">
        <v>419</v>
      </c>
      <c r="C263" s="31" t="s">
        <v>114</v>
      </c>
    </row>
    <row r="264" spans="1:3" x14ac:dyDescent="0.2">
      <c r="A264" s="30">
        <v>4644</v>
      </c>
      <c r="B264" s="31" t="s">
        <v>420</v>
      </c>
      <c r="C264" s="31" t="s">
        <v>222</v>
      </c>
    </row>
    <row r="265" spans="1:3" x14ac:dyDescent="0.2">
      <c r="A265" s="30">
        <v>4656</v>
      </c>
      <c r="B265" s="31" t="s">
        <v>421</v>
      </c>
      <c r="C265" s="31" t="s">
        <v>50</v>
      </c>
    </row>
    <row r="266" spans="1:3" x14ac:dyDescent="0.2">
      <c r="A266" s="30">
        <v>4659</v>
      </c>
      <c r="B266" s="31" t="s">
        <v>422</v>
      </c>
      <c r="C266" s="31" t="s">
        <v>50</v>
      </c>
    </row>
    <row r="267" spans="1:3" x14ac:dyDescent="0.2">
      <c r="A267" s="30">
        <v>4666</v>
      </c>
      <c r="B267" s="31" t="s">
        <v>239</v>
      </c>
      <c r="C267" s="31" t="s">
        <v>53</v>
      </c>
    </row>
    <row r="268" spans="1:3" x14ac:dyDescent="0.2">
      <c r="A268" s="30">
        <v>4673</v>
      </c>
      <c r="B268" s="31" t="s">
        <v>423</v>
      </c>
      <c r="C268" s="31" t="s">
        <v>89</v>
      </c>
    </row>
    <row r="269" spans="1:3" x14ac:dyDescent="0.2">
      <c r="A269" s="30">
        <v>4680</v>
      </c>
      <c r="B269" s="31" t="s">
        <v>424</v>
      </c>
      <c r="C269" s="31" t="s">
        <v>89</v>
      </c>
    </row>
    <row r="270" spans="1:3" x14ac:dyDescent="0.2">
      <c r="A270" s="30">
        <v>4691</v>
      </c>
      <c r="B270" s="31" t="s">
        <v>425</v>
      </c>
      <c r="C270" s="31" t="s">
        <v>194</v>
      </c>
    </row>
    <row r="271" spans="1:3" x14ac:dyDescent="0.2">
      <c r="A271" s="30">
        <v>4693</v>
      </c>
      <c r="B271" s="31" t="s">
        <v>426</v>
      </c>
      <c r="C271" s="31" t="s">
        <v>131</v>
      </c>
    </row>
    <row r="272" spans="1:3" x14ac:dyDescent="0.2">
      <c r="A272" s="30">
        <v>4702</v>
      </c>
      <c r="B272" s="31" t="s">
        <v>427</v>
      </c>
      <c r="C272" s="31" t="s">
        <v>428</v>
      </c>
    </row>
    <row r="273" spans="1:3" ht="12" x14ac:dyDescent="0.25">
      <c r="A273" s="30">
        <v>4703</v>
      </c>
      <c r="B273" s="32" t="s">
        <v>429</v>
      </c>
      <c r="C273" s="32" t="s">
        <v>89</v>
      </c>
    </row>
    <row r="274" spans="1:3" x14ac:dyDescent="0.2">
      <c r="A274" s="30">
        <v>4708</v>
      </c>
      <c r="B274" s="31" t="s">
        <v>430</v>
      </c>
      <c r="C274" s="31" t="s">
        <v>89</v>
      </c>
    </row>
    <row r="275" spans="1:3" x14ac:dyDescent="0.2">
      <c r="A275" s="30">
        <v>4709</v>
      </c>
      <c r="B275" s="31" t="s">
        <v>431</v>
      </c>
      <c r="C275" s="31" t="s">
        <v>428</v>
      </c>
    </row>
    <row r="276" spans="1:3" x14ac:dyDescent="0.2">
      <c r="A276" s="30">
        <v>4714</v>
      </c>
      <c r="B276" s="31" t="s">
        <v>432</v>
      </c>
      <c r="C276" s="31" t="s">
        <v>428</v>
      </c>
    </row>
    <row r="277" spans="1:3" x14ac:dyDescent="0.2">
      <c r="A277" s="30">
        <v>4722</v>
      </c>
      <c r="B277" s="31" t="s">
        <v>433</v>
      </c>
      <c r="C277" s="31" t="s">
        <v>222</v>
      </c>
    </row>
    <row r="278" spans="1:3" x14ac:dyDescent="0.2">
      <c r="A278" s="30">
        <v>4725</v>
      </c>
      <c r="B278" s="31" t="s">
        <v>434</v>
      </c>
      <c r="C278" s="31" t="s">
        <v>89</v>
      </c>
    </row>
    <row r="279" spans="1:3" x14ac:dyDescent="0.2">
      <c r="A279" s="30">
        <v>4730</v>
      </c>
      <c r="B279" s="31" t="s">
        <v>435</v>
      </c>
      <c r="C279" s="31" t="s">
        <v>89</v>
      </c>
    </row>
    <row r="280" spans="1:3" x14ac:dyDescent="0.2">
      <c r="A280" s="30">
        <v>4732</v>
      </c>
      <c r="B280" s="31" t="s">
        <v>436</v>
      </c>
      <c r="C280" s="31" t="s">
        <v>361</v>
      </c>
    </row>
    <row r="281" spans="1:3" x14ac:dyDescent="0.2">
      <c r="A281" s="30">
        <v>4733</v>
      </c>
      <c r="B281" s="31" t="s">
        <v>437</v>
      </c>
      <c r="C281" s="31" t="s">
        <v>131</v>
      </c>
    </row>
    <row r="282" spans="1:3" x14ac:dyDescent="0.2">
      <c r="A282" s="30">
        <v>4736</v>
      </c>
      <c r="B282" s="31" t="s">
        <v>438</v>
      </c>
      <c r="C282" s="31" t="s">
        <v>89</v>
      </c>
    </row>
    <row r="283" spans="1:3" x14ac:dyDescent="0.2">
      <c r="A283" s="30">
        <v>4737</v>
      </c>
      <c r="B283" s="31" t="s">
        <v>439</v>
      </c>
      <c r="C283" s="31" t="s">
        <v>89</v>
      </c>
    </row>
    <row r="284" spans="1:3" x14ac:dyDescent="0.2">
      <c r="A284" s="30">
        <v>4738</v>
      </c>
      <c r="B284" s="31" t="s">
        <v>440</v>
      </c>
      <c r="C284" s="31" t="s">
        <v>89</v>
      </c>
    </row>
    <row r="285" spans="1:3" x14ac:dyDescent="0.2">
      <c r="A285" s="30">
        <v>4740</v>
      </c>
      <c r="B285" s="31" t="s">
        <v>441</v>
      </c>
      <c r="C285" s="31" t="s">
        <v>428</v>
      </c>
    </row>
    <row r="286" spans="1:3" x14ac:dyDescent="0.2">
      <c r="A286" s="30">
        <v>4759</v>
      </c>
      <c r="B286" s="31" t="s">
        <v>442</v>
      </c>
      <c r="C286" s="31" t="s">
        <v>131</v>
      </c>
    </row>
    <row r="287" spans="1:3" x14ac:dyDescent="0.2">
      <c r="A287" s="30">
        <v>4762</v>
      </c>
      <c r="B287" s="31" t="s">
        <v>443</v>
      </c>
      <c r="C287" s="31" t="s">
        <v>131</v>
      </c>
    </row>
    <row r="288" spans="1:3" x14ac:dyDescent="0.2">
      <c r="A288" s="30">
        <v>4763</v>
      </c>
      <c r="B288" s="31" t="s">
        <v>444</v>
      </c>
      <c r="C288" s="31" t="s">
        <v>131</v>
      </c>
    </row>
    <row r="289" spans="1:3" x14ac:dyDescent="0.2">
      <c r="A289" s="30">
        <v>4765</v>
      </c>
      <c r="B289" s="31" t="s">
        <v>445</v>
      </c>
      <c r="C289" s="31" t="s">
        <v>131</v>
      </c>
    </row>
    <row r="290" spans="1:3" x14ac:dyDescent="0.2">
      <c r="A290" s="30">
        <v>4768</v>
      </c>
      <c r="B290" s="31" t="s">
        <v>446</v>
      </c>
      <c r="C290" s="31" t="s">
        <v>131</v>
      </c>
    </row>
    <row r="291" spans="1:3" x14ac:dyDescent="0.2">
      <c r="A291" s="30">
        <v>4774</v>
      </c>
      <c r="B291" s="31" t="s">
        <v>447</v>
      </c>
      <c r="C291" s="31" t="s">
        <v>131</v>
      </c>
    </row>
    <row r="292" spans="1:3" x14ac:dyDescent="0.2">
      <c r="A292" s="30">
        <v>4775</v>
      </c>
      <c r="B292" s="31" t="s">
        <v>448</v>
      </c>
      <c r="C292" s="31" t="s">
        <v>50</v>
      </c>
    </row>
    <row r="293" spans="1:3" x14ac:dyDescent="0.2">
      <c r="A293" s="30">
        <v>4776</v>
      </c>
      <c r="B293" s="31" t="s">
        <v>449</v>
      </c>
      <c r="C293" s="31" t="s">
        <v>131</v>
      </c>
    </row>
    <row r="294" spans="1:3" x14ac:dyDescent="0.2">
      <c r="A294" s="30">
        <v>4778</v>
      </c>
      <c r="B294" s="31" t="s">
        <v>450</v>
      </c>
      <c r="C294" s="31" t="s">
        <v>131</v>
      </c>
    </row>
    <row r="295" spans="1:3" x14ac:dyDescent="0.2">
      <c r="A295" s="30">
        <v>4779</v>
      </c>
      <c r="B295" s="31" t="s">
        <v>451</v>
      </c>
      <c r="C295" s="31" t="s">
        <v>222</v>
      </c>
    </row>
    <row r="296" spans="1:3" x14ac:dyDescent="0.2">
      <c r="A296" s="30">
        <v>4789</v>
      </c>
      <c r="B296" s="31" t="s">
        <v>452</v>
      </c>
      <c r="C296" s="31" t="s">
        <v>50</v>
      </c>
    </row>
    <row r="297" spans="1:3" x14ac:dyDescent="0.2">
      <c r="A297" s="30">
        <v>4790</v>
      </c>
      <c r="B297" s="31" t="s">
        <v>66</v>
      </c>
      <c r="C297" s="31" t="s">
        <v>50</v>
      </c>
    </row>
    <row r="298" spans="1:3" x14ac:dyDescent="0.2">
      <c r="A298" s="30">
        <v>4793</v>
      </c>
      <c r="B298" s="31" t="s">
        <v>453</v>
      </c>
      <c r="C298" s="31" t="s">
        <v>50</v>
      </c>
    </row>
    <row r="299" spans="1:3" x14ac:dyDescent="0.2">
      <c r="A299" s="30">
        <v>4799</v>
      </c>
      <c r="B299" s="31" t="s">
        <v>454</v>
      </c>
      <c r="C299" s="31" t="s">
        <v>89</v>
      </c>
    </row>
    <row r="300" spans="1:3" x14ac:dyDescent="0.2">
      <c r="A300" s="30">
        <v>4842</v>
      </c>
      <c r="B300" s="31" t="s">
        <v>455</v>
      </c>
      <c r="C300" s="31" t="s">
        <v>53</v>
      </c>
    </row>
    <row r="301" spans="1:3" x14ac:dyDescent="0.2">
      <c r="A301" s="30">
        <v>4845</v>
      </c>
      <c r="B301" s="31" t="s">
        <v>456</v>
      </c>
      <c r="C301" s="31" t="s">
        <v>309</v>
      </c>
    </row>
    <row r="302" spans="1:3" x14ac:dyDescent="0.2">
      <c r="A302" s="30">
        <v>4853</v>
      </c>
      <c r="B302" s="31" t="s">
        <v>457</v>
      </c>
      <c r="C302" s="31" t="s">
        <v>25</v>
      </c>
    </row>
    <row r="303" spans="1:3" x14ac:dyDescent="0.2">
      <c r="A303" s="30">
        <v>4854</v>
      </c>
      <c r="B303" s="31" t="s">
        <v>458</v>
      </c>
      <c r="C303" s="31" t="s">
        <v>25</v>
      </c>
    </row>
    <row r="304" spans="1:3" x14ac:dyDescent="0.2">
      <c r="A304" s="30">
        <v>4865</v>
      </c>
      <c r="B304" s="31" t="s">
        <v>459</v>
      </c>
      <c r="C304" s="31" t="s">
        <v>460</v>
      </c>
    </row>
    <row r="305" spans="1:3" x14ac:dyDescent="0.2">
      <c r="A305" s="30">
        <v>4872</v>
      </c>
      <c r="B305" s="31" t="s">
        <v>461</v>
      </c>
      <c r="C305" s="31" t="s">
        <v>460</v>
      </c>
    </row>
    <row r="306" spans="1:3" x14ac:dyDescent="0.2">
      <c r="A306" s="30">
        <v>4894</v>
      </c>
      <c r="B306" s="31" t="s">
        <v>462</v>
      </c>
      <c r="C306" s="31" t="s">
        <v>25</v>
      </c>
    </row>
    <row r="307" spans="1:3" x14ac:dyDescent="0.2">
      <c r="A307" s="30">
        <v>4907</v>
      </c>
      <c r="B307" s="31" t="s">
        <v>463</v>
      </c>
      <c r="C307" s="31" t="s">
        <v>56</v>
      </c>
    </row>
    <row r="308" spans="1:3" x14ac:dyDescent="0.2">
      <c r="A308" s="30">
        <v>4908</v>
      </c>
      <c r="B308" s="31" t="s">
        <v>464</v>
      </c>
      <c r="C308" s="31" t="s">
        <v>44</v>
      </c>
    </row>
    <row r="309" spans="1:3" x14ac:dyDescent="0.2">
      <c r="A309" s="30">
        <v>4910</v>
      </c>
      <c r="B309" s="31" t="s">
        <v>465</v>
      </c>
      <c r="C309" s="31" t="s">
        <v>44</v>
      </c>
    </row>
    <row r="310" spans="1:3" x14ac:dyDescent="0.2">
      <c r="A310" s="30">
        <v>4913</v>
      </c>
      <c r="B310" s="31" t="s">
        <v>466</v>
      </c>
      <c r="C310" s="31" t="s">
        <v>56</v>
      </c>
    </row>
    <row r="311" spans="1:3" x14ac:dyDescent="0.2">
      <c r="A311" s="30">
        <v>4916</v>
      </c>
      <c r="B311" s="31" t="s">
        <v>467</v>
      </c>
      <c r="C311" s="31" t="s">
        <v>56</v>
      </c>
    </row>
    <row r="312" spans="1:3" x14ac:dyDescent="0.2">
      <c r="A312" s="30">
        <v>4920</v>
      </c>
      <c r="B312" s="31" t="s">
        <v>468</v>
      </c>
      <c r="C312" s="31" t="s">
        <v>56</v>
      </c>
    </row>
    <row r="313" spans="1:3" x14ac:dyDescent="0.2">
      <c r="A313" s="30">
        <v>4922</v>
      </c>
      <c r="B313" s="31" t="s">
        <v>469</v>
      </c>
      <c r="C313" s="31" t="s">
        <v>56</v>
      </c>
    </row>
    <row r="314" spans="1:3" x14ac:dyDescent="0.2">
      <c r="A314" s="30">
        <v>4931</v>
      </c>
      <c r="B314" s="31" t="s">
        <v>470</v>
      </c>
      <c r="C314" s="31" t="s">
        <v>44</v>
      </c>
    </row>
    <row r="315" spans="1:3" x14ac:dyDescent="0.2">
      <c r="A315" s="30">
        <v>4932</v>
      </c>
      <c r="B315" s="31" t="s">
        <v>471</v>
      </c>
      <c r="C315" s="31" t="s">
        <v>44</v>
      </c>
    </row>
    <row r="316" spans="1:3" x14ac:dyDescent="0.2">
      <c r="A316" s="30">
        <v>4937</v>
      </c>
      <c r="B316" s="31" t="s">
        <v>143</v>
      </c>
      <c r="C316" s="31" t="s">
        <v>460</v>
      </c>
    </row>
    <row r="317" spans="1:3" x14ac:dyDescent="0.2">
      <c r="A317" s="30">
        <v>4942</v>
      </c>
      <c r="B317" s="31" t="s">
        <v>472</v>
      </c>
      <c r="C317" s="31" t="s">
        <v>44</v>
      </c>
    </row>
    <row r="318" spans="1:3" x14ac:dyDescent="0.2">
      <c r="A318" s="30">
        <v>4950</v>
      </c>
      <c r="B318" s="31" t="s">
        <v>473</v>
      </c>
      <c r="C318" s="31" t="s">
        <v>56</v>
      </c>
    </row>
    <row r="319" spans="1:3" x14ac:dyDescent="0.2">
      <c r="A319" s="30">
        <v>4952</v>
      </c>
      <c r="B319" s="31" t="s">
        <v>474</v>
      </c>
      <c r="C319" s="31" t="s">
        <v>44</v>
      </c>
    </row>
    <row r="320" spans="1:3" x14ac:dyDescent="0.2">
      <c r="A320" s="30">
        <v>4965</v>
      </c>
      <c r="B320" s="31" t="s">
        <v>475</v>
      </c>
      <c r="C320" s="31" t="s">
        <v>361</v>
      </c>
    </row>
    <row r="321" spans="1:3" x14ac:dyDescent="0.2">
      <c r="A321" s="30">
        <v>4966</v>
      </c>
      <c r="B321" s="31" t="s">
        <v>476</v>
      </c>
      <c r="C321" s="31" t="s">
        <v>361</v>
      </c>
    </row>
    <row r="322" spans="1:3" x14ac:dyDescent="0.2">
      <c r="A322" s="30">
        <v>4974</v>
      </c>
      <c r="B322" s="31" t="s">
        <v>477</v>
      </c>
      <c r="C322" s="31" t="s">
        <v>47</v>
      </c>
    </row>
    <row r="323" spans="1:3" x14ac:dyDescent="0.2">
      <c r="A323" s="30">
        <v>4977</v>
      </c>
      <c r="B323" s="31" t="s">
        <v>478</v>
      </c>
      <c r="C323" s="31" t="s">
        <v>44</v>
      </c>
    </row>
    <row r="324" spans="1:3" x14ac:dyDescent="0.2">
      <c r="A324" s="30">
        <v>5015</v>
      </c>
      <c r="B324" s="31" t="s">
        <v>479</v>
      </c>
      <c r="C324" s="31" t="s">
        <v>83</v>
      </c>
    </row>
    <row r="325" spans="1:3" x14ac:dyDescent="0.2">
      <c r="A325" s="30">
        <v>5198</v>
      </c>
      <c r="B325" s="31" t="s">
        <v>480</v>
      </c>
      <c r="C325" s="31" t="s">
        <v>231</v>
      </c>
    </row>
    <row r="326" spans="1:3" x14ac:dyDescent="0.2">
      <c r="A326" s="30">
        <v>5229</v>
      </c>
      <c r="B326" s="31" t="s">
        <v>481</v>
      </c>
      <c r="C326" s="31" t="s">
        <v>460</v>
      </c>
    </row>
    <row r="327" spans="1:3" x14ac:dyDescent="0.2">
      <c r="A327" s="30">
        <v>5230</v>
      </c>
      <c r="B327" s="31" t="s">
        <v>482</v>
      </c>
      <c r="C327" s="31" t="s">
        <v>460</v>
      </c>
    </row>
    <row r="328" spans="1:3" x14ac:dyDescent="0.2">
      <c r="A328" s="30">
        <v>5232</v>
      </c>
      <c r="B328" s="31" t="s">
        <v>483</v>
      </c>
      <c r="C328" s="31" t="s">
        <v>460</v>
      </c>
    </row>
    <row r="329" spans="1:3" x14ac:dyDescent="0.2">
      <c r="A329" s="30">
        <v>5408</v>
      </c>
      <c r="B329" s="31" t="s">
        <v>484</v>
      </c>
      <c r="C329" s="31" t="s">
        <v>485</v>
      </c>
    </row>
    <row r="330" spans="1:3" x14ac:dyDescent="0.2">
      <c r="A330" s="30">
        <v>5430</v>
      </c>
      <c r="B330" s="31" t="s">
        <v>486</v>
      </c>
      <c r="C330" s="31" t="s">
        <v>53</v>
      </c>
    </row>
    <row r="331" spans="1:3" ht="12" x14ac:dyDescent="0.25">
      <c r="A331" s="30">
        <v>5486</v>
      </c>
      <c r="B331" s="32" t="s">
        <v>487</v>
      </c>
      <c r="C331" s="32" t="s">
        <v>53</v>
      </c>
    </row>
    <row r="332" spans="1:3" x14ac:dyDescent="0.2">
      <c r="A332" s="30">
        <v>5587</v>
      </c>
      <c r="B332" s="31" t="s">
        <v>488</v>
      </c>
      <c r="C332" s="31" t="s">
        <v>28</v>
      </c>
    </row>
    <row r="333" spans="1:3" x14ac:dyDescent="0.2">
      <c r="A333" s="30">
        <v>5678</v>
      </c>
      <c r="B333" s="31" t="s">
        <v>489</v>
      </c>
      <c r="C333" s="31" t="s">
        <v>222</v>
      </c>
    </row>
    <row r="334" spans="1:3" x14ac:dyDescent="0.2">
      <c r="A334" s="30">
        <v>5682</v>
      </c>
      <c r="B334" s="31" t="s">
        <v>490</v>
      </c>
      <c r="C334" s="31" t="s">
        <v>39</v>
      </c>
    </row>
    <row r="335" spans="1:3" x14ac:dyDescent="0.2">
      <c r="A335" s="30">
        <v>5685</v>
      </c>
      <c r="B335" s="31" t="s">
        <v>491</v>
      </c>
      <c r="C335" s="31" t="s">
        <v>222</v>
      </c>
    </row>
    <row r="336" spans="1:3" x14ac:dyDescent="0.2">
      <c r="A336" s="30">
        <v>5689</v>
      </c>
      <c r="B336" s="31" t="s">
        <v>492</v>
      </c>
      <c r="C336" s="31" t="s">
        <v>222</v>
      </c>
    </row>
    <row r="337" spans="1:3" x14ac:dyDescent="0.2">
      <c r="A337" s="30">
        <v>5691</v>
      </c>
      <c r="B337" s="31" t="s">
        <v>493</v>
      </c>
      <c r="C337" s="31" t="s">
        <v>222</v>
      </c>
    </row>
    <row r="338" spans="1:3" x14ac:dyDescent="0.2">
      <c r="A338" s="30">
        <v>5705</v>
      </c>
      <c r="B338" s="31" t="s">
        <v>494</v>
      </c>
      <c r="C338" s="31" t="s">
        <v>366</v>
      </c>
    </row>
    <row r="339" spans="1:3" x14ac:dyDescent="0.2">
      <c r="A339" s="30">
        <v>5717</v>
      </c>
      <c r="B339" s="31" t="s">
        <v>259</v>
      </c>
      <c r="C339" s="31" t="s">
        <v>194</v>
      </c>
    </row>
    <row r="340" spans="1:3" x14ac:dyDescent="0.2">
      <c r="A340" s="30">
        <v>5727</v>
      </c>
      <c r="B340" s="31" t="s">
        <v>495</v>
      </c>
      <c r="C340" s="31" t="s">
        <v>53</v>
      </c>
    </row>
    <row r="341" spans="1:3" x14ac:dyDescent="0.2">
      <c r="A341" s="30">
        <v>5746</v>
      </c>
      <c r="B341" s="31" t="s">
        <v>496</v>
      </c>
      <c r="C341" s="31" t="s">
        <v>50</v>
      </c>
    </row>
    <row r="342" spans="1:3" x14ac:dyDescent="0.2">
      <c r="A342" s="30">
        <v>5747</v>
      </c>
      <c r="B342" s="31" t="s">
        <v>497</v>
      </c>
      <c r="C342" s="31" t="s">
        <v>44</v>
      </c>
    </row>
    <row r="343" spans="1:3" x14ac:dyDescent="0.2">
      <c r="A343" s="30">
        <v>5900</v>
      </c>
      <c r="B343" s="31" t="s">
        <v>498</v>
      </c>
      <c r="C343" s="31" t="s">
        <v>94</v>
      </c>
    </row>
    <row r="344" spans="1:3" x14ac:dyDescent="0.2">
      <c r="A344" s="30">
        <v>6074</v>
      </c>
      <c r="B344" s="31" t="s">
        <v>499</v>
      </c>
      <c r="C344" s="31" t="s">
        <v>196</v>
      </c>
    </row>
    <row r="345" spans="1:3" x14ac:dyDescent="0.2">
      <c r="A345" s="30">
        <v>6080</v>
      </c>
      <c r="B345" s="31" t="s">
        <v>500</v>
      </c>
      <c r="C345" s="31" t="s">
        <v>94</v>
      </c>
    </row>
    <row r="346" spans="1:3" x14ac:dyDescent="0.2">
      <c r="A346" s="30">
        <v>6081</v>
      </c>
      <c r="B346" s="31" t="s">
        <v>501</v>
      </c>
      <c r="C346" s="31" t="s">
        <v>222</v>
      </c>
    </row>
    <row r="347" spans="1:3" x14ac:dyDescent="0.2">
      <c r="A347" s="30">
        <v>6088</v>
      </c>
      <c r="B347" s="31" t="s">
        <v>502</v>
      </c>
      <c r="C347" s="31" t="s">
        <v>231</v>
      </c>
    </row>
    <row r="348" spans="1:3" x14ac:dyDescent="0.2">
      <c r="A348" s="30">
        <v>6094</v>
      </c>
      <c r="B348" s="31" t="s">
        <v>503</v>
      </c>
      <c r="C348" s="31" t="s">
        <v>222</v>
      </c>
    </row>
    <row r="349" spans="1:3" x14ac:dyDescent="0.2">
      <c r="A349" s="30">
        <v>6094</v>
      </c>
      <c r="B349" s="31" t="s">
        <v>503</v>
      </c>
      <c r="C349" s="31" t="s">
        <v>222</v>
      </c>
    </row>
    <row r="350" spans="1:3" x14ac:dyDescent="0.2">
      <c r="A350" s="30">
        <v>6097</v>
      </c>
      <c r="B350" s="31" t="s">
        <v>504</v>
      </c>
      <c r="C350" s="31" t="s">
        <v>83</v>
      </c>
    </row>
    <row r="351" spans="1:3" x14ac:dyDescent="0.2">
      <c r="A351" s="30">
        <v>6117</v>
      </c>
      <c r="B351" s="31" t="s">
        <v>505</v>
      </c>
      <c r="C351" s="31" t="s">
        <v>460</v>
      </c>
    </row>
    <row r="352" spans="1:3" x14ac:dyDescent="0.2">
      <c r="A352" s="30">
        <v>6122</v>
      </c>
      <c r="B352" s="31" t="s">
        <v>62</v>
      </c>
      <c r="C352" s="31" t="s">
        <v>460</v>
      </c>
    </row>
    <row r="353" spans="1:3" x14ac:dyDescent="0.2">
      <c r="A353" s="30">
        <v>6151</v>
      </c>
      <c r="B353" s="31" t="s">
        <v>506</v>
      </c>
      <c r="C353" s="31" t="s">
        <v>53</v>
      </c>
    </row>
    <row r="354" spans="1:3" x14ac:dyDescent="0.2">
      <c r="A354" s="30">
        <v>6219</v>
      </c>
      <c r="B354" s="31" t="s">
        <v>507</v>
      </c>
      <c r="C354" s="31" t="s">
        <v>44</v>
      </c>
    </row>
    <row r="355" spans="1:3" x14ac:dyDescent="0.2">
      <c r="A355" s="30">
        <v>6399</v>
      </c>
      <c r="B355" s="31" t="s">
        <v>508</v>
      </c>
      <c r="C355" s="31" t="s">
        <v>314</v>
      </c>
    </row>
    <row r="356" spans="1:3" x14ac:dyDescent="0.2">
      <c r="A356" s="30">
        <v>6417</v>
      </c>
      <c r="B356" s="31" t="s">
        <v>509</v>
      </c>
      <c r="C356" s="31" t="s">
        <v>83</v>
      </c>
    </row>
    <row r="357" spans="1:3" x14ac:dyDescent="0.2">
      <c r="A357" s="30">
        <v>6427</v>
      </c>
      <c r="B357" s="31" t="s">
        <v>73</v>
      </c>
      <c r="C357" s="31" t="s">
        <v>309</v>
      </c>
    </row>
    <row r="358" spans="1:3" x14ac:dyDescent="0.2">
      <c r="A358" s="30">
        <v>6428</v>
      </c>
      <c r="B358" s="31" t="s">
        <v>510</v>
      </c>
      <c r="C358" s="31" t="s">
        <v>28</v>
      </c>
    </row>
    <row r="359" spans="1:3" x14ac:dyDescent="0.2">
      <c r="A359" s="30">
        <v>6433</v>
      </c>
      <c r="B359" s="31" t="s">
        <v>511</v>
      </c>
      <c r="C359" s="31" t="s">
        <v>361</v>
      </c>
    </row>
    <row r="360" spans="1:3" x14ac:dyDescent="0.2">
      <c r="A360" s="30">
        <v>6435</v>
      </c>
      <c r="B360" s="31" t="s">
        <v>512</v>
      </c>
      <c r="C360" s="29" t="s">
        <v>309</v>
      </c>
    </row>
    <row r="361" spans="1:3" x14ac:dyDescent="0.2">
      <c r="A361" s="30">
        <v>6441</v>
      </c>
      <c r="B361" s="31" t="s">
        <v>513</v>
      </c>
      <c r="C361" s="31" t="s">
        <v>428</v>
      </c>
    </row>
    <row r="362" spans="1:3" x14ac:dyDescent="0.2">
      <c r="A362" s="30">
        <v>6454</v>
      </c>
      <c r="B362" s="31" t="s">
        <v>514</v>
      </c>
      <c r="C362" s="31" t="s">
        <v>231</v>
      </c>
    </row>
    <row r="363" spans="1:3" x14ac:dyDescent="0.2">
      <c r="A363" s="30">
        <v>6456</v>
      </c>
      <c r="B363" s="31" t="s">
        <v>515</v>
      </c>
      <c r="C363" s="31" t="s">
        <v>94</v>
      </c>
    </row>
    <row r="364" spans="1:3" x14ac:dyDescent="0.2">
      <c r="A364" s="30">
        <v>6488</v>
      </c>
      <c r="B364" s="31" t="s">
        <v>516</v>
      </c>
      <c r="C364" s="31" t="s">
        <v>25</v>
      </c>
    </row>
    <row r="365" spans="1:3" x14ac:dyDescent="0.2">
      <c r="A365" s="30">
        <v>6489</v>
      </c>
      <c r="B365" s="31" t="s">
        <v>517</v>
      </c>
      <c r="C365" s="31" t="s">
        <v>25</v>
      </c>
    </row>
    <row r="366" spans="1:3" x14ac:dyDescent="0.2">
      <c r="A366" s="30">
        <v>6536</v>
      </c>
      <c r="B366" s="31" t="s">
        <v>831</v>
      </c>
      <c r="C366" s="31" t="s">
        <v>50</v>
      </c>
    </row>
    <row r="367" spans="1:3" x14ac:dyDescent="0.2">
      <c r="A367" s="30">
        <v>6564</v>
      </c>
      <c r="B367" s="31" t="s">
        <v>518</v>
      </c>
      <c r="C367" s="31" t="s">
        <v>56</v>
      </c>
    </row>
    <row r="368" spans="1:3" x14ac:dyDescent="0.2">
      <c r="A368" s="30">
        <v>6678</v>
      </c>
      <c r="B368" s="31" t="s">
        <v>519</v>
      </c>
      <c r="C368" s="31" t="s">
        <v>314</v>
      </c>
    </row>
    <row r="369" spans="1:3" x14ac:dyDescent="0.2">
      <c r="A369" s="30">
        <v>6680</v>
      </c>
      <c r="B369" s="31" t="s">
        <v>520</v>
      </c>
      <c r="C369" s="31" t="s">
        <v>222</v>
      </c>
    </row>
    <row r="370" spans="1:3" x14ac:dyDescent="0.2">
      <c r="A370" s="30">
        <v>6694</v>
      </c>
      <c r="B370" s="31" t="s">
        <v>521</v>
      </c>
      <c r="C370" s="31" t="s">
        <v>47</v>
      </c>
    </row>
    <row r="371" spans="1:3" x14ac:dyDescent="0.2">
      <c r="A371" s="30">
        <v>6701</v>
      </c>
      <c r="B371" s="31" t="s">
        <v>522</v>
      </c>
      <c r="C371" s="31" t="s">
        <v>272</v>
      </c>
    </row>
    <row r="372" spans="1:3" x14ac:dyDescent="0.2">
      <c r="A372" s="30">
        <v>6703</v>
      </c>
      <c r="B372" s="31" t="s">
        <v>523</v>
      </c>
      <c r="C372" s="31" t="s">
        <v>272</v>
      </c>
    </row>
    <row r="373" spans="1:3" x14ac:dyDescent="0.2">
      <c r="A373" s="30">
        <v>6705</v>
      </c>
      <c r="B373" s="31" t="s">
        <v>524</v>
      </c>
      <c r="C373" s="31" t="s">
        <v>28</v>
      </c>
    </row>
    <row r="374" spans="1:3" x14ac:dyDescent="0.2">
      <c r="A374" s="30">
        <v>6706</v>
      </c>
      <c r="B374" s="31" t="s">
        <v>265</v>
      </c>
      <c r="C374" s="31" t="s">
        <v>309</v>
      </c>
    </row>
    <row r="375" spans="1:3" x14ac:dyDescent="0.2">
      <c r="A375" s="30">
        <v>6709</v>
      </c>
      <c r="B375" s="31" t="s">
        <v>525</v>
      </c>
      <c r="C375" s="31" t="s">
        <v>83</v>
      </c>
    </row>
    <row r="376" spans="1:3" x14ac:dyDescent="0.2">
      <c r="A376" s="30">
        <v>6712</v>
      </c>
      <c r="B376" s="31" t="s">
        <v>526</v>
      </c>
      <c r="C376" s="31" t="s">
        <v>460</v>
      </c>
    </row>
    <row r="377" spans="1:3" x14ac:dyDescent="0.2">
      <c r="A377" s="30">
        <v>6713</v>
      </c>
      <c r="B377" s="31" t="s">
        <v>527</v>
      </c>
      <c r="C377" s="31" t="s">
        <v>309</v>
      </c>
    </row>
    <row r="378" spans="1:3" x14ac:dyDescent="0.2">
      <c r="A378" s="30">
        <v>6715</v>
      </c>
      <c r="B378" s="31" t="s">
        <v>528</v>
      </c>
      <c r="C378" s="31" t="s">
        <v>114</v>
      </c>
    </row>
    <row r="379" spans="1:3" x14ac:dyDescent="0.2">
      <c r="A379" s="30">
        <v>6720</v>
      </c>
      <c r="B379" s="31" t="s">
        <v>529</v>
      </c>
      <c r="C379" s="31" t="s">
        <v>131</v>
      </c>
    </row>
    <row r="380" spans="1:3" x14ac:dyDescent="0.2">
      <c r="A380" s="30">
        <v>6727</v>
      </c>
      <c r="B380" s="31" t="s">
        <v>530</v>
      </c>
      <c r="C380" s="31" t="s">
        <v>89</v>
      </c>
    </row>
    <row r="381" spans="1:3" x14ac:dyDescent="0.2">
      <c r="A381" s="30">
        <v>6730</v>
      </c>
      <c r="B381" s="31" t="s">
        <v>531</v>
      </c>
      <c r="C381" s="31" t="s">
        <v>89</v>
      </c>
    </row>
    <row r="382" spans="1:3" x14ac:dyDescent="0.2">
      <c r="A382" s="30">
        <v>6743</v>
      </c>
      <c r="B382" s="31" t="s">
        <v>532</v>
      </c>
      <c r="C382" s="31" t="s">
        <v>56</v>
      </c>
    </row>
    <row r="383" spans="1:3" x14ac:dyDescent="0.2">
      <c r="A383" s="30">
        <v>6784</v>
      </c>
      <c r="B383" s="31" t="s">
        <v>533</v>
      </c>
      <c r="C383" s="31" t="s">
        <v>460</v>
      </c>
    </row>
    <row r="384" spans="1:3" x14ac:dyDescent="0.2">
      <c r="A384" s="30">
        <v>6806</v>
      </c>
      <c r="B384" s="31" t="s">
        <v>534</v>
      </c>
      <c r="C384" s="31" t="s">
        <v>314</v>
      </c>
    </row>
    <row r="385" spans="1:3" x14ac:dyDescent="0.2">
      <c r="A385" s="30">
        <v>6927</v>
      </c>
      <c r="B385" s="31" t="s">
        <v>535</v>
      </c>
      <c r="C385" s="31" t="s">
        <v>28</v>
      </c>
    </row>
    <row r="386" spans="1:3" x14ac:dyDescent="0.2">
      <c r="A386" s="30">
        <v>6930</v>
      </c>
      <c r="B386" s="31" t="s">
        <v>536</v>
      </c>
      <c r="C386" s="31" t="s">
        <v>361</v>
      </c>
    </row>
    <row r="387" spans="1:3" x14ac:dyDescent="0.2">
      <c r="A387" s="30">
        <v>6953</v>
      </c>
      <c r="B387" s="31" t="s">
        <v>537</v>
      </c>
      <c r="C387" s="31" t="s">
        <v>53</v>
      </c>
    </row>
    <row r="388" spans="1:3" x14ac:dyDescent="0.2">
      <c r="A388" s="30">
        <v>7010</v>
      </c>
      <c r="B388" s="31" t="s">
        <v>538</v>
      </c>
      <c r="C388" s="31" t="s">
        <v>196</v>
      </c>
    </row>
    <row r="389" spans="1:3" x14ac:dyDescent="0.2">
      <c r="A389" s="30">
        <v>7024</v>
      </c>
      <c r="B389" s="31" t="s">
        <v>832</v>
      </c>
      <c r="C389" s="31" t="s">
        <v>194</v>
      </c>
    </row>
    <row r="390" spans="1:3" x14ac:dyDescent="0.2">
      <c r="A390" s="30">
        <v>7036</v>
      </c>
      <c r="B390" s="31" t="s">
        <v>539</v>
      </c>
      <c r="C390" s="31" t="s">
        <v>222</v>
      </c>
    </row>
    <row r="391" spans="1:3" x14ac:dyDescent="0.2">
      <c r="A391" s="30">
        <v>7045</v>
      </c>
      <c r="B391" s="31" t="s">
        <v>540</v>
      </c>
      <c r="C391" s="31" t="s">
        <v>309</v>
      </c>
    </row>
    <row r="392" spans="1:3" x14ac:dyDescent="0.2">
      <c r="A392" s="30">
        <v>7046</v>
      </c>
      <c r="B392" s="31" t="s">
        <v>541</v>
      </c>
      <c r="C392" s="31" t="s">
        <v>31</v>
      </c>
    </row>
    <row r="393" spans="1:3" x14ac:dyDescent="0.2">
      <c r="A393" s="30">
        <v>7048</v>
      </c>
      <c r="B393" s="31" t="s">
        <v>542</v>
      </c>
      <c r="C393" s="31" t="s">
        <v>47</v>
      </c>
    </row>
    <row r="394" spans="1:3" x14ac:dyDescent="0.2">
      <c r="A394" s="30">
        <v>7054</v>
      </c>
      <c r="B394" s="31" t="s">
        <v>543</v>
      </c>
      <c r="C394" s="31" t="s">
        <v>231</v>
      </c>
    </row>
    <row r="395" spans="1:3" x14ac:dyDescent="0.2">
      <c r="A395" s="30">
        <v>7125</v>
      </c>
      <c r="B395" s="31" t="s">
        <v>544</v>
      </c>
      <c r="C395" s="31" t="s">
        <v>28</v>
      </c>
    </row>
    <row r="396" spans="1:3" x14ac:dyDescent="0.2">
      <c r="A396" s="30">
        <v>7203</v>
      </c>
      <c r="B396" s="31" t="s">
        <v>545</v>
      </c>
      <c r="C396" s="31" t="s">
        <v>272</v>
      </c>
    </row>
    <row r="397" spans="1:3" x14ac:dyDescent="0.2">
      <c r="A397" s="30">
        <v>7207</v>
      </c>
      <c r="B397" s="31" t="s">
        <v>546</v>
      </c>
      <c r="C397" s="31" t="s">
        <v>366</v>
      </c>
    </row>
    <row r="398" spans="1:3" x14ac:dyDescent="0.2">
      <c r="A398" s="30">
        <v>7287</v>
      </c>
      <c r="B398" s="31" t="s">
        <v>547</v>
      </c>
      <c r="C398" s="31" t="s">
        <v>196</v>
      </c>
    </row>
    <row r="399" spans="1:3" x14ac:dyDescent="0.2">
      <c r="A399" s="30">
        <v>7297</v>
      </c>
      <c r="B399" s="31" t="s">
        <v>548</v>
      </c>
      <c r="C399" s="31" t="s">
        <v>47</v>
      </c>
    </row>
    <row r="400" spans="1:3" x14ac:dyDescent="0.2">
      <c r="A400" s="30">
        <v>7302</v>
      </c>
      <c r="B400" s="31" t="s">
        <v>549</v>
      </c>
      <c r="C400" s="31" t="s">
        <v>28</v>
      </c>
    </row>
    <row r="401" spans="1:3" x14ac:dyDescent="0.2">
      <c r="A401" s="30">
        <v>7303</v>
      </c>
      <c r="B401" s="31" t="s">
        <v>550</v>
      </c>
      <c r="C401" s="31" t="s">
        <v>28</v>
      </c>
    </row>
    <row r="402" spans="1:3" x14ac:dyDescent="0.2">
      <c r="A402" s="30">
        <v>7308</v>
      </c>
      <c r="B402" s="31" t="s">
        <v>551</v>
      </c>
      <c r="C402" s="31" t="s">
        <v>89</v>
      </c>
    </row>
    <row r="403" spans="1:3" x14ac:dyDescent="0.2">
      <c r="A403" s="30">
        <v>7311</v>
      </c>
      <c r="B403" s="31" t="s">
        <v>552</v>
      </c>
      <c r="C403" s="31" t="s">
        <v>222</v>
      </c>
    </row>
    <row r="404" spans="1:3" x14ac:dyDescent="0.2">
      <c r="A404" s="30">
        <v>7312</v>
      </c>
      <c r="B404" s="31" t="s">
        <v>527</v>
      </c>
      <c r="C404" s="31" t="s">
        <v>83</v>
      </c>
    </row>
    <row r="405" spans="1:3" x14ac:dyDescent="0.2">
      <c r="A405" s="30">
        <v>7314</v>
      </c>
      <c r="B405" s="31" t="s">
        <v>553</v>
      </c>
      <c r="C405" s="31" t="s">
        <v>194</v>
      </c>
    </row>
    <row r="406" spans="1:3" x14ac:dyDescent="0.2">
      <c r="A406" s="30">
        <v>7316</v>
      </c>
      <c r="B406" s="31" t="s">
        <v>554</v>
      </c>
      <c r="C406" s="31" t="s">
        <v>50</v>
      </c>
    </row>
    <row r="407" spans="1:3" x14ac:dyDescent="0.2">
      <c r="A407" s="30">
        <v>7318</v>
      </c>
      <c r="B407" s="31" t="s">
        <v>555</v>
      </c>
      <c r="C407" s="31" t="s">
        <v>44</v>
      </c>
    </row>
    <row r="408" spans="1:3" x14ac:dyDescent="0.2">
      <c r="A408" s="30">
        <v>7401</v>
      </c>
      <c r="B408" s="31" t="s">
        <v>556</v>
      </c>
      <c r="C408" s="31" t="s">
        <v>89</v>
      </c>
    </row>
    <row r="409" spans="1:3" x14ac:dyDescent="0.2">
      <c r="A409" s="30">
        <v>7458</v>
      </c>
      <c r="B409" s="31" t="s">
        <v>557</v>
      </c>
      <c r="C409" s="31" t="s">
        <v>50</v>
      </c>
    </row>
    <row r="410" spans="1:3" x14ac:dyDescent="0.2">
      <c r="A410" s="30">
        <v>7461</v>
      </c>
      <c r="B410" s="31" t="s">
        <v>145</v>
      </c>
      <c r="C410" s="31" t="s">
        <v>67</v>
      </c>
    </row>
    <row r="411" spans="1:3" x14ac:dyDescent="0.2">
      <c r="A411" s="30">
        <v>7462</v>
      </c>
      <c r="B411" s="31" t="s">
        <v>558</v>
      </c>
      <c r="C411" s="31" t="s">
        <v>222</v>
      </c>
    </row>
    <row r="412" spans="1:3" ht="12" thickBot="1" x14ac:dyDescent="0.25">
      <c r="A412" s="34">
        <v>7465</v>
      </c>
      <c r="B412" s="35" t="s">
        <v>122</v>
      </c>
      <c r="C412" s="35" t="s">
        <v>50</v>
      </c>
    </row>
    <row r="413" spans="1:3" ht="12" thickTop="1" x14ac:dyDescent="0.2">
      <c r="A413" s="30">
        <v>7466</v>
      </c>
      <c r="B413" s="31" t="s">
        <v>559</v>
      </c>
      <c r="C413" s="31" t="s">
        <v>94</v>
      </c>
    </row>
    <row r="414" spans="1:3" x14ac:dyDescent="0.2">
      <c r="A414" s="30">
        <v>7468</v>
      </c>
      <c r="B414" s="31" t="s">
        <v>560</v>
      </c>
      <c r="C414" s="31" t="s">
        <v>89</v>
      </c>
    </row>
    <row r="415" spans="1:3" x14ac:dyDescent="0.2">
      <c r="A415" s="30">
        <v>7471</v>
      </c>
      <c r="B415" s="31" t="s">
        <v>561</v>
      </c>
      <c r="C415" s="31" t="s">
        <v>361</v>
      </c>
    </row>
    <row r="416" spans="1:3" x14ac:dyDescent="0.2">
      <c r="A416" s="30">
        <v>7474</v>
      </c>
      <c r="B416" s="31" t="s">
        <v>562</v>
      </c>
      <c r="C416" s="31" t="s">
        <v>83</v>
      </c>
    </row>
    <row r="417" spans="1:3" x14ac:dyDescent="0.2">
      <c r="A417" s="30">
        <v>7475</v>
      </c>
      <c r="B417" s="31" t="s">
        <v>563</v>
      </c>
      <c r="C417" s="29" t="s">
        <v>309</v>
      </c>
    </row>
    <row r="418" spans="1:3" x14ac:dyDescent="0.2">
      <c r="A418" s="30">
        <v>7476</v>
      </c>
      <c r="B418" s="31" t="s">
        <v>564</v>
      </c>
      <c r="C418" s="31" t="s">
        <v>309</v>
      </c>
    </row>
    <row r="419" spans="1:3" x14ac:dyDescent="0.2">
      <c r="A419" s="30">
        <v>7477</v>
      </c>
      <c r="B419" s="31" t="s">
        <v>565</v>
      </c>
      <c r="C419" s="31" t="s">
        <v>309</v>
      </c>
    </row>
    <row r="420" spans="1:3" x14ac:dyDescent="0.2">
      <c r="A420" s="30">
        <v>7478</v>
      </c>
      <c r="B420" s="31" t="s">
        <v>566</v>
      </c>
      <c r="C420" s="31" t="s">
        <v>83</v>
      </c>
    </row>
    <row r="421" spans="1:3" x14ac:dyDescent="0.2">
      <c r="A421" s="30">
        <v>7498</v>
      </c>
      <c r="B421" s="31" t="s">
        <v>567</v>
      </c>
      <c r="C421" s="31" t="s">
        <v>272</v>
      </c>
    </row>
    <row r="422" spans="1:3" x14ac:dyDescent="0.2">
      <c r="A422" s="30">
        <v>7499</v>
      </c>
      <c r="B422" s="31" t="s">
        <v>568</v>
      </c>
      <c r="C422" s="31" t="s">
        <v>50</v>
      </c>
    </row>
    <row r="423" spans="1:3" x14ac:dyDescent="0.2">
      <c r="A423" s="30">
        <v>7529</v>
      </c>
      <c r="B423" s="31" t="s">
        <v>569</v>
      </c>
      <c r="C423" s="31" t="s">
        <v>131</v>
      </c>
    </row>
    <row r="424" spans="1:3" x14ac:dyDescent="0.2">
      <c r="A424" s="30">
        <v>7540</v>
      </c>
      <c r="B424" s="31" t="s">
        <v>570</v>
      </c>
      <c r="C424" s="31" t="s">
        <v>89</v>
      </c>
    </row>
    <row r="425" spans="1:3" x14ac:dyDescent="0.2">
      <c r="A425" s="30">
        <v>7542</v>
      </c>
      <c r="B425" s="31" t="s">
        <v>571</v>
      </c>
      <c r="C425" s="31" t="s">
        <v>428</v>
      </c>
    </row>
    <row r="426" spans="1:3" x14ac:dyDescent="0.2">
      <c r="A426" s="30">
        <v>7551</v>
      </c>
      <c r="B426" s="31" t="s">
        <v>572</v>
      </c>
      <c r="C426" s="31" t="s">
        <v>53</v>
      </c>
    </row>
    <row r="427" spans="1:3" x14ac:dyDescent="0.2">
      <c r="A427" s="30">
        <v>7605</v>
      </c>
      <c r="B427" s="31" t="s">
        <v>573</v>
      </c>
      <c r="C427" s="31" t="s">
        <v>67</v>
      </c>
    </row>
    <row r="428" spans="1:3" x14ac:dyDescent="0.2">
      <c r="A428" s="30">
        <v>7654</v>
      </c>
      <c r="B428" s="31" t="s">
        <v>574</v>
      </c>
      <c r="C428" s="31" t="s">
        <v>44</v>
      </c>
    </row>
    <row r="429" spans="1:3" x14ac:dyDescent="0.2">
      <c r="A429" s="30">
        <v>7678</v>
      </c>
      <c r="B429" s="31" t="s">
        <v>575</v>
      </c>
      <c r="C429" s="31" t="s">
        <v>314</v>
      </c>
    </row>
    <row r="430" spans="1:3" x14ac:dyDescent="0.2">
      <c r="A430" s="30">
        <v>7682</v>
      </c>
      <c r="B430" s="31" t="s">
        <v>576</v>
      </c>
      <c r="C430" s="31" t="s">
        <v>34</v>
      </c>
    </row>
    <row r="431" spans="1:3" x14ac:dyDescent="0.2">
      <c r="A431" s="30">
        <v>7687</v>
      </c>
      <c r="B431" s="31" t="s">
        <v>577</v>
      </c>
      <c r="C431" s="33" t="s">
        <v>366</v>
      </c>
    </row>
    <row r="432" spans="1:3" x14ac:dyDescent="0.2">
      <c r="A432" s="30">
        <v>7689</v>
      </c>
      <c r="B432" s="31" t="s">
        <v>578</v>
      </c>
      <c r="C432" s="31" t="s">
        <v>50</v>
      </c>
    </row>
    <row r="433" spans="1:3" x14ac:dyDescent="0.2">
      <c r="A433" s="30">
        <v>7697</v>
      </c>
      <c r="B433" s="31" t="s">
        <v>579</v>
      </c>
      <c r="C433" s="31" t="s">
        <v>131</v>
      </c>
    </row>
    <row r="434" spans="1:3" x14ac:dyDescent="0.2">
      <c r="A434" s="30">
        <v>7698</v>
      </c>
      <c r="B434" s="31" t="s">
        <v>580</v>
      </c>
      <c r="C434" s="31" t="s">
        <v>309</v>
      </c>
    </row>
    <row r="435" spans="1:3" x14ac:dyDescent="0.2">
      <c r="A435" s="30">
        <v>7704</v>
      </c>
      <c r="B435" s="31" t="s">
        <v>581</v>
      </c>
      <c r="C435" s="31" t="s">
        <v>56</v>
      </c>
    </row>
    <row r="436" spans="1:3" x14ac:dyDescent="0.2">
      <c r="A436" s="30">
        <v>7795</v>
      </c>
      <c r="B436" s="31" t="s">
        <v>582</v>
      </c>
      <c r="C436" s="31" t="s">
        <v>222</v>
      </c>
    </row>
    <row r="437" spans="1:3" x14ac:dyDescent="0.2">
      <c r="A437" s="30">
        <v>7797</v>
      </c>
      <c r="B437" s="31" t="s">
        <v>583</v>
      </c>
      <c r="C437" s="31" t="s">
        <v>222</v>
      </c>
    </row>
    <row r="438" spans="1:3" x14ac:dyDescent="0.2">
      <c r="A438" s="30">
        <v>7801</v>
      </c>
      <c r="B438" s="31" t="s">
        <v>584</v>
      </c>
      <c r="C438" s="31" t="s">
        <v>94</v>
      </c>
    </row>
    <row r="439" spans="1:3" x14ac:dyDescent="0.2">
      <c r="A439" s="30">
        <v>7802</v>
      </c>
      <c r="B439" s="31" t="s">
        <v>585</v>
      </c>
      <c r="C439" s="31" t="s">
        <v>94</v>
      </c>
    </row>
    <row r="440" spans="1:3" x14ac:dyDescent="0.2">
      <c r="A440" s="30">
        <v>7806</v>
      </c>
      <c r="B440" s="31" t="s">
        <v>586</v>
      </c>
      <c r="C440" s="31" t="s">
        <v>373</v>
      </c>
    </row>
    <row r="441" spans="1:3" x14ac:dyDescent="0.2">
      <c r="A441" s="30">
        <v>7810</v>
      </c>
      <c r="B441" s="31" t="s">
        <v>587</v>
      </c>
      <c r="C441" s="31" t="s">
        <v>56</v>
      </c>
    </row>
    <row r="442" spans="1:3" x14ac:dyDescent="0.2">
      <c r="A442" s="30">
        <v>7812</v>
      </c>
      <c r="B442" s="31" t="s">
        <v>588</v>
      </c>
      <c r="C442" s="31" t="s">
        <v>292</v>
      </c>
    </row>
    <row r="443" spans="1:3" x14ac:dyDescent="0.2">
      <c r="A443" s="30">
        <v>7814</v>
      </c>
      <c r="B443" s="31" t="s">
        <v>589</v>
      </c>
      <c r="C443" s="31" t="s">
        <v>50</v>
      </c>
    </row>
    <row r="444" spans="1:3" s="30" customFormat="1" x14ac:dyDescent="0.2">
      <c r="A444" s="30">
        <v>7821</v>
      </c>
      <c r="B444" s="31" t="s">
        <v>590</v>
      </c>
      <c r="C444" s="31" t="s">
        <v>50</v>
      </c>
    </row>
    <row r="445" spans="1:3" x14ac:dyDescent="0.2">
      <c r="A445" s="30">
        <v>7823</v>
      </c>
      <c r="B445" s="31" t="s">
        <v>591</v>
      </c>
      <c r="C445" s="31" t="s">
        <v>50</v>
      </c>
    </row>
    <row r="446" spans="1:3" x14ac:dyDescent="0.2">
      <c r="A446" s="30">
        <v>7974</v>
      </c>
      <c r="B446" s="31" t="s">
        <v>592</v>
      </c>
      <c r="C446" s="31" t="s">
        <v>373</v>
      </c>
    </row>
    <row r="447" spans="1:3" x14ac:dyDescent="0.2">
      <c r="A447" s="30">
        <v>8031</v>
      </c>
      <c r="B447" s="31" t="s">
        <v>834</v>
      </c>
      <c r="C447" s="31" t="s">
        <v>50</v>
      </c>
    </row>
    <row r="448" spans="1:3" x14ac:dyDescent="0.2">
      <c r="A448" s="30">
        <v>8036</v>
      </c>
      <c r="B448" s="31" t="s">
        <v>852</v>
      </c>
      <c r="C448" s="31" t="s">
        <v>853</v>
      </c>
    </row>
    <row r="449" spans="1:3" x14ac:dyDescent="0.2">
      <c r="A449" s="30">
        <v>8045</v>
      </c>
      <c r="B449" s="31" t="s">
        <v>593</v>
      </c>
      <c r="C449" s="31" t="s">
        <v>94</v>
      </c>
    </row>
    <row r="450" spans="1:3" x14ac:dyDescent="0.2">
      <c r="A450" s="30">
        <v>8046</v>
      </c>
      <c r="B450" s="31" t="s">
        <v>594</v>
      </c>
      <c r="C450" s="31" t="s">
        <v>196</v>
      </c>
    </row>
    <row r="451" spans="1:3" x14ac:dyDescent="0.2">
      <c r="A451" s="30">
        <v>8047</v>
      </c>
      <c r="B451" s="31" t="s">
        <v>38</v>
      </c>
      <c r="C451" s="31" t="s">
        <v>50</v>
      </c>
    </row>
    <row r="452" spans="1:3" x14ac:dyDescent="0.2">
      <c r="A452" s="30">
        <v>8063</v>
      </c>
      <c r="B452" s="31" t="s">
        <v>595</v>
      </c>
      <c r="C452" s="31" t="s">
        <v>373</v>
      </c>
    </row>
    <row r="453" spans="1:3" x14ac:dyDescent="0.2">
      <c r="A453" s="30">
        <v>8070</v>
      </c>
      <c r="B453" s="31" t="s">
        <v>596</v>
      </c>
      <c r="C453" s="31" t="s">
        <v>366</v>
      </c>
    </row>
    <row r="454" spans="1:3" x14ac:dyDescent="0.2">
      <c r="A454" s="30">
        <v>8077</v>
      </c>
      <c r="B454" s="31" t="s">
        <v>597</v>
      </c>
      <c r="C454" s="31" t="s">
        <v>53</v>
      </c>
    </row>
    <row r="455" spans="1:3" x14ac:dyDescent="0.2">
      <c r="A455" s="30">
        <v>8081</v>
      </c>
      <c r="B455" s="31" t="s">
        <v>598</v>
      </c>
      <c r="C455" s="31" t="s">
        <v>56</v>
      </c>
    </row>
    <row r="456" spans="1:3" x14ac:dyDescent="0.2">
      <c r="A456" s="30">
        <v>8088</v>
      </c>
      <c r="B456" s="31" t="s">
        <v>599</v>
      </c>
      <c r="C456" s="31" t="s">
        <v>50</v>
      </c>
    </row>
    <row r="457" spans="1:3" x14ac:dyDescent="0.2">
      <c r="A457" s="30">
        <v>8089</v>
      </c>
      <c r="B457" s="31" t="s">
        <v>600</v>
      </c>
      <c r="C457" s="31" t="s">
        <v>89</v>
      </c>
    </row>
    <row r="458" spans="1:3" x14ac:dyDescent="0.2">
      <c r="A458" s="30">
        <v>8090</v>
      </c>
      <c r="B458" s="31" t="s">
        <v>601</v>
      </c>
      <c r="C458" s="31" t="s">
        <v>131</v>
      </c>
    </row>
    <row r="459" spans="1:3" x14ac:dyDescent="0.2">
      <c r="A459" s="30">
        <v>8093</v>
      </c>
      <c r="B459" s="31" t="s">
        <v>602</v>
      </c>
      <c r="C459" s="31" t="s">
        <v>34</v>
      </c>
    </row>
    <row r="460" spans="1:3" x14ac:dyDescent="0.2">
      <c r="A460" s="30">
        <v>8125</v>
      </c>
      <c r="B460" s="31" t="s">
        <v>603</v>
      </c>
      <c r="C460" s="31" t="s">
        <v>89</v>
      </c>
    </row>
    <row r="461" spans="1:3" x14ac:dyDescent="0.2">
      <c r="A461" s="30">
        <v>8133</v>
      </c>
      <c r="B461" s="31" t="s">
        <v>604</v>
      </c>
      <c r="C461" s="31" t="s">
        <v>25</v>
      </c>
    </row>
    <row r="462" spans="1:3" x14ac:dyDescent="0.2">
      <c r="A462" s="30">
        <v>8148</v>
      </c>
      <c r="B462" s="31" t="s">
        <v>605</v>
      </c>
      <c r="C462" s="31" t="s">
        <v>361</v>
      </c>
    </row>
    <row r="463" spans="1:3" x14ac:dyDescent="0.2">
      <c r="A463" s="30">
        <v>8156</v>
      </c>
      <c r="B463" s="31" t="s">
        <v>606</v>
      </c>
      <c r="C463" s="31" t="s">
        <v>131</v>
      </c>
    </row>
    <row r="464" spans="1:3" x14ac:dyDescent="0.2">
      <c r="A464" s="30">
        <v>8159</v>
      </c>
      <c r="B464" s="31" t="s">
        <v>607</v>
      </c>
      <c r="C464" s="31" t="s">
        <v>89</v>
      </c>
    </row>
    <row r="465" spans="1:3" x14ac:dyDescent="0.2">
      <c r="A465" s="30">
        <v>8162</v>
      </c>
      <c r="B465" s="31" t="s">
        <v>608</v>
      </c>
      <c r="C465" s="31" t="s">
        <v>222</v>
      </c>
    </row>
    <row r="466" spans="1:3" x14ac:dyDescent="0.2">
      <c r="A466" s="30">
        <v>8163</v>
      </c>
      <c r="B466" s="31" t="s">
        <v>609</v>
      </c>
      <c r="C466" s="31" t="s">
        <v>272</v>
      </c>
    </row>
    <row r="467" spans="1:3" x14ac:dyDescent="0.2">
      <c r="A467" s="30">
        <v>8165</v>
      </c>
      <c r="B467" s="31" t="s">
        <v>610</v>
      </c>
      <c r="C467" s="31" t="s">
        <v>309</v>
      </c>
    </row>
    <row r="468" spans="1:3" x14ac:dyDescent="0.2">
      <c r="A468" s="30">
        <v>8168</v>
      </c>
      <c r="B468" s="31" t="s">
        <v>611</v>
      </c>
      <c r="C468" s="31" t="s">
        <v>361</v>
      </c>
    </row>
    <row r="469" spans="1:3" x14ac:dyDescent="0.2">
      <c r="A469" s="30">
        <v>8254</v>
      </c>
      <c r="B469" s="31" t="s">
        <v>612</v>
      </c>
      <c r="C469" s="31" t="s">
        <v>53</v>
      </c>
    </row>
    <row r="470" spans="1:3" x14ac:dyDescent="0.2">
      <c r="A470" s="30">
        <v>8349</v>
      </c>
      <c r="B470" s="31" t="s">
        <v>613</v>
      </c>
      <c r="C470" s="31" t="s">
        <v>309</v>
      </c>
    </row>
    <row r="471" spans="1:3" x14ac:dyDescent="0.2">
      <c r="A471" s="30">
        <v>8352</v>
      </c>
      <c r="B471" s="31" t="s">
        <v>614</v>
      </c>
      <c r="C471" s="31" t="s">
        <v>309</v>
      </c>
    </row>
    <row r="472" spans="1:3" x14ac:dyDescent="0.2">
      <c r="A472" s="30">
        <v>8362</v>
      </c>
      <c r="B472" s="31" t="s">
        <v>615</v>
      </c>
      <c r="C472" s="31" t="s">
        <v>485</v>
      </c>
    </row>
    <row r="473" spans="1:3" x14ac:dyDescent="0.2">
      <c r="A473" s="30">
        <v>8454</v>
      </c>
      <c r="B473" s="31" t="s">
        <v>616</v>
      </c>
      <c r="C473" s="31" t="s">
        <v>222</v>
      </c>
    </row>
    <row r="474" spans="1:3" x14ac:dyDescent="0.2">
      <c r="A474" s="30">
        <v>8459</v>
      </c>
      <c r="B474" s="31" t="s">
        <v>617</v>
      </c>
      <c r="C474" s="31" t="s">
        <v>618</v>
      </c>
    </row>
    <row r="475" spans="1:3" x14ac:dyDescent="0.2">
      <c r="A475" s="30">
        <v>8467</v>
      </c>
      <c r="B475" s="31" t="s">
        <v>619</v>
      </c>
      <c r="C475" s="31" t="s">
        <v>44</v>
      </c>
    </row>
    <row r="476" spans="1:3" x14ac:dyDescent="0.2">
      <c r="A476" s="30">
        <v>8467</v>
      </c>
      <c r="B476" s="31" t="s">
        <v>620</v>
      </c>
      <c r="C476" s="31" t="s">
        <v>44</v>
      </c>
    </row>
    <row r="477" spans="1:3" x14ac:dyDescent="0.2">
      <c r="A477" s="30">
        <v>8468</v>
      </c>
      <c r="B477" s="31" t="s">
        <v>621</v>
      </c>
      <c r="C477" s="31" t="s">
        <v>56</v>
      </c>
    </row>
    <row r="478" spans="1:3" x14ac:dyDescent="0.2">
      <c r="A478" s="30">
        <v>8472</v>
      </c>
      <c r="B478" s="31" t="s">
        <v>622</v>
      </c>
      <c r="C478" s="31" t="s">
        <v>56</v>
      </c>
    </row>
    <row r="479" spans="1:3" x14ac:dyDescent="0.2">
      <c r="A479" s="30">
        <v>8487</v>
      </c>
      <c r="B479" s="31" t="s">
        <v>623</v>
      </c>
      <c r="C479" s="31" t="s">
        <v>460</v>
      </c>
    </row>
    <row r="480" spans="1:3" x14ac:dyDescent="0.2">
      <c r="A480" s="30">
        <v>8500</v>
      </c>
      <c r="B480" s="31" t="s">
        <v>624</v>
      </c>
      <c r="C480" s="31" t="s">
        <v>131</v>
      </c>
    </row>
    <row r="481" spans="1:3" x14ac:dyDescent="0.2">
      <c r="A481" s="30">
        <v>8513</v>
      </c>
      <c r="B481" s="31" t="s">
        <v>625</v>
      </c>
      <c r="C481" s="31" t="s">
        <v>50</v>
      </c>
    </row>
    <row r="482" spans="1:3" x14ac:dyDescent="0.2">
      <c r="A482" s="30">
        <v>8528</v>
      </c>
      <c r="B482" s="31" t="s">
        <v>626</v>
      </c>
      <c r="C482" s="31" t="s">
        <v>194</v>
      </c>
    </row>
    <row r="483" spans="1:3" x14ac:dyDescent="0.2">
      <c r="A483" s="30">
        <v>8530</v>
      </c>
      <c r="B483" s="31" t="s">
        <v>627</v>
      </c>
      <c r="C483" s="31" t="s">
        <v>366</v>
      </c>
    </row>
    <row r="484" spans="1:3" x14ac:dyDescent="0.2">
      <c r="A484" s="30">
        <v>8535</v>
      </c>
      <c r="B484" s="31" t="s">
        <v>628</v>
      </c>
      <c r="C484" s="31" t="s">
        <v>231</v>
      </c>
    </row>
    <row r="485" spans="1:3" x14ac:dyDescent="0.2">
      <c r="A485" s="30">
        <v>8582</v>
      </c>
      <c r="B485" s="31" t="s">
        <v>629</v>
      </c>
      <c r="C485" s="31" t="s">
        <v>44</v>
      </c>
    </row>
    <row r="486" spans="1:3" x14ac:dyDescent="0.2">
      <c r="A486" s="30">
        <v>8590</v>
      </c>
      <c r="B486" s="31" t="s">
        <v>630</v>
      </c>
      <c r="C486" s="31" t="s">
        <v>44</v>
      </c>
    </row>
    <row r="487" spans="1:3" x14ac:dyDescent="0.2">
      <c r="A487" s="30">
        <v>8639</v>
      </c>
      <c r="B487" s="31" t="s">
        <v>631</v>
      </c>
      <c r="C487" s="31" t="s">
        <v>44</v>
      </c>
    </row>
    <row r="488" spans="1:3" x14ac:dyDescent="0.2">
      <c r="A488" s="30">
        <v>8650</v>
      </c>
      <c r="B488" s="31" t="s">
        <v>632</v>
      </c>
      <c r="C488" s="31" t="s">
        <v>25</v>
      </c>
    </row>
    <row r="489" spans="1:3" x14ac:dyDescent="0.2">
      <c r="A489" s="30">
        <v>8652</v>
      </c>
      <c r="B489" s="31" t="s">
        <v>633</v>
      </c>
      <c r="C489" s="31" t="s">
        <v>618</v>
      </c>
    </row>
    <row r="490" spans="1:3" x14ac:dyDescent="0.2">
      <c r="A490" s="30">
        <v>8654</v>
      </c>
      <c r="B490" s="31" t="s">
        <v>634</v>
      </c>
      <c r="C490" s="31" t="s">
        <v>272</v>
      </c>
    </row>
    <row r="491" spans="1:3" x14ac:dyDescent="0.2">
      <c r="A491" s="30">
        <v>8655</v>
      </c>
      <c r="B491" s="31" t="s">
        <v>635</v>
      </c>
      <c r="C491" s="31" t="s">
        <v>272</v>
      </c>
    </row>
    <row r="492" spans="1:3" x14ac:dyDescent="0.2">
      <c r="A492" s="30">
        <v>8657</v>
      </c>
      <c r="B492" s="31" t="s">
        <v>636</v>
      </c>
      <c r="C492" s="31" t="s">
        <v>373</v>
      </c>
    </row>
    <row r="493" spans="1:3" x14ac:dyDescent="0.2">
      <c r="A493" s="30">
        <v>8658</v>
      </c>
      <c r="B493" s="31" t="s">
        <v>637</v>
      </c>
      <c r="C493" s="31" t="s">
        <v>618</v>
      </c>
    </row>
    <row r="494" spans="1:3" x14ac:dyDescent="0.2">
      <c r="A494" s="30">
        <v>8659</v>
      </c>
      <c r="B494" s="31" t="s">
        <v>638</v>
      </c>
      <c r="C494" s="31" t="s">
        <v>83</v>
      </c>
    </row>
    <row r="495" spans="1:3" x14ac:dyDescent="0.2">
      <c r="A495" s="30">
        <v>8660</v>
      </c>
      <c r="B495" s="31" t="s">
        <v>639</v>
      </c>
      <c r="C495" s="31" t="s">
        <v>361</v>
      </c>
    </row>
    <row r="496" spans="1:3" x14ac:dyDescent="0.2">
      <c r="A496" s="30">
        <v>8661</v>
      </c>
      <c r="B496" s="31" t="s">
        <v>640</v>
      </c>
      <c r="C496" s="31" t="s">
        <v>53</v>
      </c>
    </row>
    <row r="497" spans="1:3" x14ac:dyDescent="0.2">
      <c r="A497" s="30">
        <v>8662</v>
      </c>
      <c r="B497" s="31" t="s">
        <v>641</v>
      </c>
      <c r="C497" s="31" t="s">
        <v>34</v>
      </c>
    </row>
    <row r="498" spans="1:3" x14ac:dyDescent="0.2">
      <c r="A498" s="30">
        <v>8663</v>
      </c>
      <c r="B498" s="31" t="s">
        <v>642</v>
      </c>
      <c r="C498" s="31" t="s">
        <v>114</v>
      </c>
    </row>
    <row r="499" spans="1:3" x14ac:dyDescent="0.2">
      <c r="A499" s="30">
        <v>8664</v>
      </c>
      <c r="B499" s="31" t="s">
        <v>643</v>
      </c>
      <c r="C499" s="31" t="s">
        <v>114</v>
      </c>
    </row>
    <row r="500" spans="1:3" x14ac:dyDescent="0.2">
      <c r="A500" s="30">
        <v>8665</v>
      </c>
      <c r="B500" s="31" t="s">
        <v>644</v>
      </c>
      <c r="C500" s="31" t="s">
        <v>114</v>
      </c>
    </row>
    <row r="501" spans="1:3" x14ac:dyDescent="0.2">
      <c r="A501" s="30">
        <v>8667</v>
      </c>
      <c r="B501" s="31" t="s">
        <v>645</v>
      </c>
      <c r="C501" s="31" t="s">
        <v>414</v>
      </c>
    </row>
    <row r="502" spans="1:3" x14ac:dyDescent="0.2">
      <c r="A502" s="30">
        <v>8668</v>
      </c>
      <c r="B502" s="31" t="s">
        <v>646</v>
      </c>
      <c r="C502" s="31" t="s">
        <v>196</v>
      </c>
    </row>
    <row r="503" spans="1:3" x14ac:dyDescent="0.2">
      <c r="A503" s="30">
        <v>8669</v>
      </c>
      <c r="B503" s="31" t="s">
        <v>647</v>
      </c>
      <c r="C503" s="31" t="s">
        <v>222</v>
      </c>
    </row>
    <row r="504" spans="1:3" x14ac:dyDescent="0.2">
      <c r="A504" s="30">
        <v>8670</v>
      </c>
      <c r="B504" s="31" t="s">
        <v>648</v>
      </c>
      <c r="C504" s="31" t="s">
        <v>222</v>
      </c>
    </row>
    <row r="505" spans="1:3" x14ac:dyDescent="0.2">
      <c r="A505" s="30">
        <v>8671</v>
      </c>
      <c r="B505" s="31" t="s">
        <v>649</v>
      </c>
      <c r="C505" s="29" t="s">
        <v>28</v>
      </c>
    </row>
    <row r="506" spans="1:3" x14ac:dyDescent="0.2">
      <c r="A506" s="30">
        <v>8672</v>
      </c>
      <c r="B506" s="31" t="s">
        <v>650</v>
      </c>
      <c r="C506" s="31" t="s">
        <v>28</v>
      </c>
    </row>
    <row r="507" spans="1:3" x14ac:dyDescent="0.2">
      <c r="A507" s="30">
        <v>8673</v>
      </c>
      <c r="B507" s="31" t="s">
        <v>651</v>
      </c>
      <c r="C507" s="31" t="s">
        <v>47</v>
      </c>
    </row>
    <row r="508" spans="1:3" x14ac:dyDescent="0.2">
      <c r="A508" s="30">
        <v>8674</v>
      </c>
      <c r="B508" s="31" t="s">
        <v>652</v>
      </c>
      <c r="C508" s="31" t="s">
        <v>25</v>
      </c>
    </row>
    <row r="509" spans="1:3" x14ac:dyDescent="0.2">
      <c r="A509" s="30">
        <v>8675</v>
      </c>
      <c r="B509" s="31" t="s">
        <v>653</v>
      </c>
      <c r="C509" s="31" t="s">
        <v>47</v>
      </c>
    </row>
    <row r="510" spans="1:3" x14ac:dyDescent="0.2">
      <c r="A510" s="30">
        <v>8676</v>
      </c>
      <c r="B510" s="31" t="s">
        <v>654</v>
      </c>
      <c r="C510" s="31" t="s">
        <v>222</v>
      </c>
    </row>
    <row r="511" spans="1:3" x14ac:dyDescent="0.2">
      <c r="A511" s="30">
        <v>8677</v>
      </c>
      <c r="B511" s="31" t="s">
        <v>655</v>
      </c>
      <c r="C511" s="31" t="s">
        <v>222</v>
      </c>
    </row>
    <row r="512" spans="1:3" x14ac:dyDescent="0.2">
      <c r="A512" s="30">
        <v>8678</v>
      </c>
      <c r="B512" s="31" t="s">
        <v>656</v>
      </c>
      <c r="C512" s="31" t="s">
        <v>314</v>
      </c>
    </row>
    <row r="513" spans="1:3" x14ac:dyDescent="0.2">
      <c r="A513" s="30">
        <v>8682</v>
      </c>
      <c r="B513" s="31" t="s">
        <v>657</v>
      </c>
      <c r="C513" s="31" t="s">
        <v>44</v>
      </c>
    </row>
    <row r="514" spans="1:3" x14ac:dyDescent="0.2">
      <c r="A514" s="30">
        <v>8688</v>
      </c>
      <c r="B514" s="31" t="s">
        <v>658</v>
      </c>
      <c r="C514" s="31" t="s">
        <v>50</v>
      </c>
    </row>
    <row r="515" spans="1:3" x14ac:dyDescent="0.2">
      <c r="A515" s="30">
        <v>8689</v>
      </c>
      <c r="B515" s="31" t="s">
        <v>659</v>
      </c>
      <c r="C515" s="31" t="s">
        <v>618</v>
      </c>
    </row>
    <row r="516" spans="1:3" x14ac:dyDescent="0.2">
      <c r="A516" s="30">
        <v>8690</v>
      </c>
      <c r="B516" s="31" t="s">
        <v>660</v>
      </c>
      <c r="C516" s="31" t="s">
        <v>618</v>
      </c>
    </row>
    <row r="517" spans="1:3" ht="12" x14ac:dyDescent="0.25">
      <c r="A517" s="30">
        <v>8694</v>
      </c>
      <c r="B517" s="32" t="s">
        <v>661</v>
      </c>
      <c r="C517" s="32" t="s">
        <v>428</v>
      </c>
    </row>
    <row r="518" spans="1:3" x14ac:dyDescent="0.2">
      <c r="A518" s="30">
        <v>8697</v>
      </c>
      <c r="B518" s="31" t="s">
        <v>662</v>
      </c>
      <c r="C518" s="31" t="s">
        <v>131</v>
      </c>
    </row>
    <row r="519" spans="1:3" x14ac:dyDescent="0.2">
      <c r="A519" s="30">
        <v>8702</v>
      </c>
      <c r="B519" s="31" t="s">
        <v>663</v>
      </c>
      <c r="C519" s="31" t="s">
        <v>50</v>
      </c>
    </row>
    <row r="520" spans="1:3" x14ac:dyDescent="0.2">
      <c r="A520" s="30">
        <v>8705</v>
      </c>
      <c r="B520" s="31" t="s">
        <v>664</v>
      </c>
      <c r="C520" s="31" t="s">
        <v>131</v>
      </c>
    </row>
    <row r="521" spans="1:3" x14ac:dyDescent="0.2">
      <c r="A521" s="30">
        <v>8714</v>
      </c>
      <c r="B521" s="31" t="s">
        <v>665</v>
      </c>
      <c r="C521" s="31" t="s">
        <v>89</v>
      </c>
    </row>
    <row r="522" spans="1:3" x14ac:dyDescent="0.2">
      <c r="A522" s="30">
        <v>8717</v>
      </c>
      <c r="B522" s="31" t="s">
        <v>666</v>
      </c>
      <c r="C522" s="31" t="s">
        <v>56</v>
      </c>
    </row>
    <row r="523" spans="1:3" x14ac:dyDescent="0.2">
      <c r="A523" s="30">
        <v>8735</v>
      </c>
      <c r="B523" s="31" t="s">
        <v>667</v>
      </c>
      <c r="C523" s="31" t="s">
        <v>50</v>
      </c>
    </row>
    <row r="524" spans="1:3" x14ac:dyDescent="0.2">
      <c r="A524" s="30">
        <v>8736</v>
      </c>
      <c r="B524" s="31" t="s">
        <v>668</v>
      </c>
      <c r="C524" s="31" t="s">
        <v>50</v>
      </c>
    </row>
    <row r="525" spans="1:3" x14ac:dyDescent="0.2">
      <c r="A525" s="30">
        <v>8758</v>
      </c>
      <c r="B525" s="31" t="s">
        <v>669</v>
      </c>
      <c r="C525" s="31" t="s">
        <v>28</v>
      </c>
    </row>
    <row r="526" spans="1:3" x14ac:dyDescent="0.2">
      <c r="A526" s="30">
        <v>8871</v>
      </c>
      <c r="B526" s="31" t="s">
        <v>670</v>
      </c>
      <c r="C526" s="31" t="s">
        <v>34</v>
      </c>
    </row>
    <row r="527" spans="1:3" x14ac:dyDescent="0.2">
      <c r="A527" s="30">
        <v>8872</v>
      </c>
      <c r="B527" s="31" t="s">
        <v>671</v>
      </c>
      <c r="C527" s="31" t="s">
        <v>194</v>
      </c>
    </row>
    <row r="528" spans="1:3" x14ac:dyDescent="0.2">
      <c r="A528" s="30">
        <v>8873</v>
      </c>
      <c r="B528" s="31" t="s">
        <v>193</v>
      </c>
      <c r="C528" s="31" t="s">
        <v>50</v>
      </c>
    </row>
    <row r="529" spans="1:3" x14ac:dyDescent="0.2">
      <c r="A529" s="30">
        <v>8883</v>
      </c>
      <c r="B529" s="31" t="s">
        <v>672</v>
      </c>
      <c r="C529" s="31" t="s">
        <v>196</v>
      </c>
    </row>
    <row r="530" spans="1:3" x14ac:dyDescent="0.2">
      <c r="A530" s="30">
        <v>8885</v>
      </c>
      <c r="B530" s="31" t="s">
        <v>673</v>
      </c>
      <c r="C530" s="31" t="s">
        <v>94</v>
      </c>
    </row>
    <row r="531" spans="1:3" x14ac:dyDescent="0.2">
      <c r="A531" s="30">
        <v>8888</v>
      </c>
      <c r="B531" s="31" t="s">
        <v>674</v>
      </c>
      <c r="C531" s="31" t="s">
        <v>28</v>
      </c>
    </row>
    <row r="532" spans="1:3" x14ac:dyDescent="0.2">
      <c r="A532" s="30">
        <v>8889</v>
      </c>
      <c r="B532" s="33" t="s">
        <v>675</v>
      </c>
      <c r="C532" s="33" t="s">
        <v>272</v>
      </c>
    </row>
    <row r="533" spans="1:3" x14ac:dyDescent="0.2">
      <c r="A533" s="30">
        <v>8890</v>
      </c>
      <c r="B533" s="31" t="s">
        <v>676</v>
      </c>
      <c r="C533" s="31" t="s">
        <v>272</v>
      </c>
    </row>
    <row r="534" spans="1:3" x14ac:dyDescent="0.2">
      <c r="A534" s="30">
        <v>8891</v>
      </c>
      <c r="B534" s="31" t="s">
        <v>677</v>
      </c>
      <c r="C534" s="31" t="s">
        <v>361</v>
      </c>
    </row>
    <row r="535" spans="1:3" x14ac:dyDescent="0.2">
      <c r="A535" s="30">
        <v>8897</v>
      </c>
      <c r="B535" s="31" t="s">
        <v>678</v>
      </c>
      <c r="C535" s="31" t="s">
        <v>309</v>
      </c>
    </row>
    <row r="536" spans="1:3" x14ac:dyDescent="0.2">
      <c r="A536" s="30">
        <v>8898</v>
      </c>
      <c r="B536" s="31" t="s">
        <v>679</v>
      </c>
      <c r="C536" s="31" t="s">
        <v>114</v>
      </c>
    </row>
    <row r="537" spans="1:3" x14ac:dyDescent="0.2">
      <c r="A537" s="30">
        <v>8900</v>
      </c>
      <c r="B537" s="31" t="s">
        <v>680</v>
      </c>
      <c r="C537" s="31" t="s">
        <v>25</v>
      </c>
    </row>
    <row r="538" spans="1:3" x14ac:dyDescent="0.2">
      <c r="A538" s="30">
        <v>8903</v>
      </c>
      <c r="B538" s="31" t="s">
        <v>681</v>
      </c>
      <c r="C538" s="31" t="s">
        <v>56</v>
      </c>
    </row>
    <row r="539" spans="1:3" x14ac:dyDescent="0.2">
      <c r="A539" s="30">
        <v>8917</v>
      </c>
      <c r="B539" s="31" t="s">
        <v>682</v>
      </c>
      <c r="C539" s="31" t="s">
        <v>94</v>
      </c>
    </row>
    <row r="540" spans="1:3" x14ac:dyDescent="0.2">
      <c r="A540" s="30">
        <v>8918</v>
      </c>
      <c r="B540" s="31" t="s">
        <v>683</v>
      </c>
      <c r="C540" s="31" t="s">
        <v>74</v>
      </c>
    </row>
    <row r="541" spans="1:3" x14ac:dyDescent="0.2">
      <c r="A541" s="30">
        <v>8921</v>
      </c>
      <c r="B541" s="31" t="s">
        <v>684</v>
      </c>
      <c r="C541" s="31" t="s">
        <v>222</v>
      </c>
    </row>
    <row r="542" spans="1:3" x14ac:dyDescent="0.2">
      <c r="A542" s="30">
        <v>9045</v>
      </c>
      <c r="B542" s="31" t="s">
        <v>685</v>
      </c>
      <c r="C542" s="31" t="s">
        <v>131</v>
      </c>
    </row>
    <row r="543" spans="1:3" x14ac:dyDescent="0.2">
      <c r="A543" s="30">
        <v>9054</v>
      </c>
      <c r="B543" s="31" t="s">
        <v>686</v>
      </c>
      <c r="C543" s="31" t="s">
        <v>309</v>
      </c>
    </row>
    <row r="544" spans="1:3" x14ac:dyDescent="0.2">
      <c r="A544" s="30">
        <v>9055</v>
      </c>
      <c r="B544" s="31" t="s">
        <v>687</v>
      </c>
      <c r="C544" s="31" t="s">
        <v>34</v>
      </c>
    </row>
    <row r="545" spans="1:3" x14ac:dyDescent="0.2">
      <c r="A545" s="30">
        <v>9057</v>
      </c>
      <c r="B545" s="31" t="s">
        <v>688</v>
      </c>
      <c r="C545" s="31" t="s">
        <v>83</v>
      </c>
    </row>
    <row r="546" spans="1:3" x14ac:dyDescent="0.2">
      <c r="A546" s="30">
        <v>9062</v>
      </c>
      <c r="B546" s="31" t="s">
        <v>689</v>
      </c>
      <c r="C546" s="31" t="s">
        <v>222</v>
      </c>
    </row>
    <row r="547" spans="1:3" x14ac:dyDescent="0.2">
      <c r="A547" s="30">
        <v>9063</v>
      </c>
      <c r="B547" s="31" t="s">
        <v>690</v>
      </c>
      <c r="C547" s="31" t="s">
        <v>361</v>
      </c>
    </row>
    <row r="548" spans="1:3" x14ac:dyDescent="0.2">
      <c r="A548" s="30">
        <v>9064</v>
      </c>
      <c r="B548" s="31" t="s">
        <v>691</v>
      </c>
      <c r="C548" s="31" t="s">
        <v>34</v>
      </c>
    </row>
    <row r="549" spans="1:3" x14ac:dyDescent="0.2">
      <c r="A549" s="30">
        <v>9066</v>
      </c>
      <c r="B549" s="31" t="s">
        <v>692</v>
      </c>
      <c r="C549" s="31" t="s">
        <v>309</v>
      </c>
    </row>
    <row r="550" spans="1:3" x14ac:dyDescent="0.2">
      <c r="A550" s="30">
        <v>9067</v>
      </c>
      <c r="B550" s="31" t="s">
        <v>693</v>
      </c>
      <c r="C550" s="31" t="s">
        <v>83</v>
      </c>
    </row>
    <row r="551" spans="1:3" x14ac:dyDescent="0.2">
      <c r="A551" s="30">
        <v>9071</v>
      </c>
      <c r="B551" s="31" t="s">
        <v>694</v>
      </c>
      <c r="C551" s="31" t="s">
        <v>31</v>
      </c>
    </row>
    <row r="552" spans="1:3" x14ac:dyDescent="0.2">
      <c r="A552" s="30">
        <v>9075</v>
      </c>
      <c r="B552" s="31" t="s">
        <v>695</v>
      </c>
      <c r="C552" s="31" t="s">
        <v>428</v>
      </c>
    </row>
    <row r="553" spans="1:3" x14ac:dyDescent="0.2">
      <c r="A553" s="30">
        <v>9076</v>
      </c>
      <c r="B553" s="31" t="s">
        <v>696</v>
      </c>
      <c r="C553" s="31" t="s">
        <v>428</v>
      </c>
    </row>
    <row r="554" spans="1:3" x14ac:dyDescent="0.2">
      <c r="A554" s="30">
        <v>9078</v>
      </c>
      <c r="B554" s="31" t="s">
        <v>697</v>
      </c>
      <c r="C554" s="31" t="s">
        <v>89</v>
      </c>
    </row>
    <row r="555" spans="1:3" x14ac:dyDescent="0.2">
      <c r="A555" s="30">
        <v>9079</v>
      </c>
      <c r="B555" s="31" t="s">
        <v>698</v>
      </c>
      <c r="C555" s="31" t="s">
        <v>89</v>
      </c>
    </row>
    <row r="556" spans="1:3" x14ac:dyDescent="0.2">
      <c r="A556" s="30">
        <v>9080</v>
      </c>
      <c r="B556" s="31" t="s">
        <v>699</v>
      </c>
      <c r="C556" s="31" t="s">
        <v>50</v>
      </c>
    </row>
    <row r="557" spans="1:3" x14ac:dyDescent="0.2">
      <c r="A557" s="30">
        <v>9082</v>
      </c>
      <c r="B557" s="31" t="s">
        <v>700</v>
      </c>
      <c r="C557" s="31" t="s">
        <v>460</v>
      </c>
    </row>
    <row r="558" spans="1:3" x14ac:dyDescent="0.2">
      <c r="A558" s="30">
        <v>9129</v>
      </c>
      <c r="B558" s="31" t="s">
        <v>701</v>
      </c>
      <c r="C558" s="31" t="s">
        <v>414</v>
      </c>
    </row>
    <row r="559" spans="1:3" x14ac:dyDescent="0.2">
      <c r="A559" s="30">
        <v>9147</v>
      </c>
      <c r="B559" s="31" t="s">
        <v>702</v>
      </c>
      <c r="C559" s="31" t="s">
        <v>44</v>
      </c>
    </row>
    <row r="560" spans="1:3" x14ac:dyDescent="0.2">
      <c r="A560" s="30">
        <v>9238</v>
      </c>
      <c r="B560" s="31" t="s">
        <v>703</v>
      </c>
      <c r="C560" s="31" t="s">
        <v>74</v>
      </c>
    </row>
    <row r="561" spans="1:3" x14ac:dyDescent="0.2">
      <c r="A561" s="30">
        <v>9253</v>
      </c>
      <c r="B561" s="31" t="s">
        <v>704</v>
      </c>
      <c r="C561" s="31" t="s">
        <v>94</v>
      </c>
    </row>
    <row r="562" spans="1:3" x14ac:dyDescent="0.2">
      <c r="A562" s="30">
        <v>9256</v>
      </c>
      <c r="B562" s="31" t="s">
        <v>705</v>
      </c>
      <c r="C562" s="31" t="s">
        <v>222</v>
      </c>
    </row>
    <row r="563" spans="1:3" x14ac:dyDescent="0.2">
      <c r="A563" s="30">
        <v>9257</v>
      </c>
      <c r="B563" s="31" t="s">
        <v>706</v>
      </c>
      <c r="C563" s="31" t="s">
        <v>222</v>
      </c>
    </row>
    <row r="564" spans="1:3" x14ac:dyDescent="0.2">
      <c r="A564" s="30">
        <v>9260</v>
      </c>
      <c r="B564" s="31" t="s">
        <v>707</v>
      </c>
      <c r="C564" s="31" t="s">
        <v>309</v>
      </c>
    </row>
    <row r="565" spans="1:3" x14ac:dyDescent="0.2">
      <c r="A565" s="30">
        <v>9261</v>
      </c>
      <c r="B565" s="31" t="s">
        <v>708</v>
      </c>
      <c r="C565" s="31" t="s">
        <v>28</v>
      </c>
    </row>
    <row r="566" spans="1:3" x14ac:dyDescent="0.2">
      <c r="A566" s="30">
        <v>9262</v>
      </c>
      <c r="B566" s="31" t="s">
        <v>709</v>
      </c>
      <c r="C566" s="31" t="s">
        <v>74</v>
      </c>
    </row>
    <row r="567" spans="1:3" x14ac:dyDescent="0.2">
      <c r="A567" s="30">
        <v>9263</v>
      </c>
      <c r="B567" s="31" t="s">
        <v>710</v>
      </c>
      <c r="C567" s="31" t="s">
        <v>74</v>
      </c>
    </row>
    <row r="568" spans="1:3" x14ac:dyDescent="0.2">
      <c r="A568" s="30">
        <v>9264</v>
      </c>
      <c r="B568" s="31" t="s">
        <v>711</v>
      </c>
      <c r="C568" s="29" t="s">
        <v>74</v>
      </c>
    </row>
    <row r="569" spans="1:3" x14ac:dyDescent="0.2">
      <c r="A569" s="30">
        <v>9267</v>
      </c>
      <c r="B569" s="31" t="s">
        <v>712</v>
      </c>
      <c r="C569" s="31" t="s">
        <v>83</v>
      </c>
    </row>
    <row r="570" spans="1:3" x14ac:dyDescent="0.2">
      <c r="A570" s="30">
        <v>9269</v>
      </c>
      <c r="B570" s="31" t="s">
        <v>713</v>
      </c>
      <c r="C570" s="31" t="s">
        <v>361</v>
      </c>
    </row>
    <row r="571" spans="1:3" x14ac:dyDescent="0.2">
      <c r="A571" s="30">
        <v>9270</v>
      </c>
      <c r="B571" s="31" t="s">
        <v>714</v>
      </c>
      <c r="C571" s="31" t="s">
        <v>194</v>
      </c>
    </row>
    <row r="572" spans="1:3" x14ac:dyDescent="0.2">
      <c r="A572" s="30">
        <v>9271</v>
      </c>
      <c r="B572" s="31" t="s">
        <v>715</v>
      </c>
      <c r="C572" s="31" t="s">
        <v>194</v>
      </c>
    </row>
    <row r="573" spans="1:3" x14ac:dyDescent="0.2">
      <c r="A573" s="30">
        <v>9272</v>
      </c>
      <c r="B573" s="31" t="s">
        <v>716</v>
      </c>
      <c r="C573" s="31" t="s">
        <v>428</v>
      </c>
    </row>
    <row r="574" spans="1:3" x14ac:dyDescent="0.2">
      <c r="A574" s="30">
        <v>9274</v>
      </c>
      <c r="B574" s="31" t="s">
        <v>717</v>
      </c>
      <c r="C574" s="31" t="s">
        <v>50</v>
      </c>
    </row>
    <row r="575" spans="1:3" x14ac:dyDescent="0.2">
      <c r="A575" s="30">
        <v>9276</v>
      </c>
      <c r="B575" s="31" t="s">
        <v>718</v>
      </c>
      <c r="C575" s="31" t="s">
        <v>292</v>
      </c>
    </row>
    <row r="576" spans="1:3" x14ac:dyDescent="0.2">
      <c r="A576" s="30">
        <v>9278</v>
      </c>
      <c r="B576" s="31" t="s">
        <v>719</v>
      </c>
      <c r="C576" s="31" t="s">
        <v>44</v>
      </c>
    </row>
    <row r="577" spans="1:3" x14ac:dyDescent="0.2">
      <c r="A577" s="30">
        <v>9279</v>
      </c>
      <c r="B577" s="31" t="s">
        <v>720</v>
      </c>
      <c r="C577" s="31" t="s">
        <v>222</v>
      </c>
    </row>
    <row r="578" spans="1:3" x14ac:dyDescent="0.2">
      <c r="A578" s="30">
        <v>9283</v>
      </c>
      <c r="B578" s="31" t="s">
        <v>721</v>
      </c>
      <c r="C578" s="31" t="s">
        <v>34</v>
      </c>
    </row>
    <row r="579" spans="1:3" x14ac:dyDescent="0.2">
      <c r="A579" s="30">
        <v>9296</v>
      </c>
      <c r="B579" s="31" t="s">
        <v>722</v>
      </c>
      <c r="C579" s="31" t="s">
        <v>94</v>
      </c>
    </row>
    <row r="580" spans="1:3" x14ac:dyDescent="0.2">
      <c r="A580" s="30">
        <v>9348</v>
      </c>
      <c r="B580" s="31" t="s">
        <v>723</v>
      </c>
      <c r="C580" s="31" t="s">
        <v>25</v>
      </c>
    </row>
    <row r="581" spans="1:3" x14ac:dyDescent="0.2">
      <c r="A581" s="30">
        <v>9414</v>
      </c>
      <c r="B581" s="31" t="s">
        <v>724</v>
      </c>
      <c r="C581" s="31" t="s">
        <v>94</v>
      </c>
    </row>
    <row r="582" spans="1:3" x14ac:dyDescent="0.2">
      <c r="A582" s="30">
        <v>9416</v>
      </c>
      <c r="B582" s="31" t="s">
        <v>725</v>
      </c>
      <c r="C582" s="29" t="s">
        <v>47</v>
      </c>
    </row>
    <row r="583" spans="1:3" x14ac:dyDescent="0.2">
      <c r="A583" s="30">
        <v>9417</v>
      </c>
      <c r="B583" s="31" t="s">
        <v>324</v>
      </c>
      <c r="C583" s="31" t="s">
        <v>47</v>
      </c>
    </row>
    <row r="584" spans="1:3" x14ac:dyDescent="0.2">
      <c r="A584" s="30">
        <v>9419</v>
      </c>
      <c r="B584" s="31" t="s">
        <v>726</v>
      </c>
      <c r="C584" s="31" t="s">
        <v>272</v>
      </c>
    </row>
    <row r="585" spans="1:3" x14ac:dyDescent="0.2">
      <c r="A585" s="30">
        <v>9420</v>
      </c>
      <c r="B585" s="31" t="s">
        <v>727</v>
      </c>
      <c r="C585" s="31" t="s">
        <v>114</v>
      </c>
    </row>
    <row r="586" spans="1:3" ht="12" thickBot="1" x14ac:dyDescent="0.25">
      <c r="A586" s="34">
        <v>9421</v>
      </c>
      <c r="B586" s="35" t="s">
        <v>728</v>
      </c>
      <c r="C586" s="35" t="s">
        <v>114</v>
      </c>
    </row>
    <row r="587" spans="1:3" ht="12" thickTop="1" x14ac:dyDescent="0.2">
      <c r="A587" s="30">
        <v>9426</v>
      </c>
      <c r="B587" s="31" t="s">
        <v>729</v>
      </c>
      <c r="C587" s="31" t="s">
        <v>309</v>
      </c>
    </row>
    <row r="588" spans="1:3" x14ac:dyDescent="0.2">
      <c r="A588" s="30">
        <v>9427</v>
      </c>
      <c r="B588" s="31" t="s">
        <v>730</v>
      </c>
      <c r="C588" s="31" t="s">
        <v>44</v>
      </c>
    </row>
    <row r="589" spans="1:3" x14ac:dyDescent="0.2">
      <c r="A589" s="30">
        <v>9428</v>
      </c>
      <c r="B589" s="31" t="s">
        <v>731</v>
      </c>
      <c r="C589" s="31" t="s">
        <v>74</v>
      </c>
    </row>
    <row r="590" spans="1:3" x14ac:dyDescent="0.2">
      <c r="A590" s="30">
        <v>9429</v>
      </c>
      <c r="B590" s="31" t="s">
        <v>732</v>
      </c>
      <c r="C590" s="31" t="s">
        <v>74</v>
      </c>
    </row>
    <row r="591" spans="1:3" x14ac:dyDescent="0.2">
      <c r="A591" s="30">
        <v>9431</v>
      </c>
      <c r="B591" s="31" t="s">
        <v>733</v>
      </c>
      <c r="C591" s="31" t="s">
        <v>309</v>
      </c>
    </row>
    <row r="592" spans="1:3" x14ac:dyDescent="0.2">
      <c r="A592" s="30">
        <v>9432</v>
      </c>
      <c r="B592" s="31" t="s">
        <v>734</v>
      </c>
      <c r="C592" s="31" t="s">
        <v>309</v>
      </c>
    </row>
    <row r="593" spans="1:3" x14ac:dyDescent="0.2">
      <c r="A593" s="30">
        <v>9433</v>
      </c>
      <c r="B593" s="31" t="s">
        <v>735</v>
      </c>
      <c r="C593" s="31" t="s">
        <v>50</v>
      </c>
    </row>
    <row r="594" spans="1:3" x14ac:dyDescent="0.2">
      <c r="A594" s="30">
        <v>9439</v>
      </c>
      <c r="B594" s="31" t="s">
        <v>736</v>
      </c>
      <c r="C594" s="31" t="s">
        <v>50</v>
      </c>
    </row>
    <row r="595" spans="1:3" x14ac:dyDescent="0.2">
      <c r="A595" s="30">
        <v>9440</v>
      </c>
      <c r="B595" s="31" t="s">
        <v>737</v>
      </c>
      <c r="C595" s="31" t="s">
        <v>50</v>
      </c>
    </row>
    <row r="596" spans="1:3" x14ac:dyDescent="0.2">
      <c r="A596" s="30">
        <v>9441</v>
      </c>
      <c r="B596" s="31" t="s">
        <v>738</v>
      </c>
      <c r="C596" s="31" t="s">
        <v>25</v>
      </c>
    </row>
    <row r="597" spans="1:3" x14ac:dyDescent="0.2">
      <c r="A597" s="30">
        <v>9445</v>
      </c>
      <c r="B597" s="31" t="s">
        <v>739</v>
      </c>
      <c r="C597" s="31" t="s">
        <v>44</v>
      </c>
    </row>
    <row r="598" spans="1:3" x14ac:dyDescent="0.2">
      <c r="A598" s="30">
        <v>9458</v>
      </c>
      <c r="B598" s="31" t="s">
        <v>740</v>
      </c>
      <c r="C598" s="31" t="s">
        <v>47</v>
      </c>
    </row>
    <row r="599" spans="1:3" x14ac:dyDescent="0.2">
      <c r="A599" s="30">
        <v>9476</v>
      </c>
      <c r="B599" s="31" t="s">
        <v>741</v>
      </c>
      <c r="C599" s="31" t="s">
        <v>56</v>
      </c>
    </row>
    <row r="600" spans="1:3" x14ac:dyDescent="0.2">
      <c r="A600" s="30">
        <v>9511</v>
      </c>
      <c r="B600" s="31" t="s">
        <v>742</v>
      </c>
      <c r="C600" s="31" t="s">
        <v>50</v>
      </c>
    </row>
    <row r="601" spans="1:3" x14ac:dyDescent="0.2">
      <c r="A601" s="30">
        <v>9514</v>
      </c>
      <c r="B601" s="31" t="s">
        <v>743</v>
      </c>
      <c r="C601" s="31" t="s">
        <v>94</v>
      </c>
    </row>
    <row r="602" spans="1:3" x14ac:dyDescent="0.2">
      <c r="A602" s="30">
        <v>9515</v>
      </c>
      <c r="B602" s="31" t="s">
        <v>744</v>
      </c>
      <c r="C602" s="31" t="s">
        <v>231</v>
      </c>
    </row>
    <row r="603" spans="1:3" x14ac:dyDescent="0.2">
      <c r="A603" s="30">
        <v>9516</v>
      </c>
      <c r="B603" s="31" t="s">
        <v>745</v>
      </c>
      <c r="C603" s="31" t="s">
        <v>231</v>
      </c>
    </row>
    <row r="604" spans="1:3" x14ac:dyDescent="0.2">
      <c r="A604" s="30">
        <v>9517</v>
      </c>
      <c r="B604" s="31" t="s">
        <v>746</v>
      </c>
      <c r="C604" s="31" t="s">
        <v>231</v>
      </c>
    </row>
    <row r="605" spans="1:3" x14ac:dyDescent="0.2">
      <c r="A605" s="30">
        <v>9518</v>
      </c>
      <c r="B605" s="31" t="s">
        <v>747</v>
      </c>
      <c r="C605" s="31" t="s">
        <v>34</v>
      </c>
    </row>
    <row r="606" spans="1:3" x14ac:dyDescent="0.2">
      <c r="A606" s="30">
        <v>9522</v>
      </c>
      <c r="B606" s="31" t="s">
        <v>748</v>
      </c>
      <c r="C606" s="31" t="s">
        <v>74</v>
      </c>
    </row>
    <row r="607" spans="1:3" x14ac:dyDescent="0.2">
      <c r="A607" s="30">
        <v>9524</v>
      </c>
      <c r="B607" s="31" t="s">
        <v>749</v>
      </c>
      <c r="C607" s="31" t="s">
        <v>83</v>
      </c>
    </row>
    <row r="608" spans="1:3" x14ac:dyDescent="0.2">
      <c r="A608" s="30">
        <v>9529</v>
      </c>
      <c r="B608" s="31" t="s">
        <v>750</v>
      </c>
      <c r="C608" s="31" t="s">
        <v>89</v>
      </c>
    </row>
    <row r="609" spans="1:3" x14ac:dyDescent="0.2">
      <c r="A609" s="30">
        <v>9531</v>
      </c>
      <c r="B609" s="31" t="s">
        <v>751</v>
      </c>
      <c r="C609" s="31" t="s">
        <v>50</v>
      </c>
    </row>
    <row r="610" spans="1:3" x14ac:dyDescent="0.2">
      <c r="A610" s="30">
        <v>9532</v>
      </c>
      <c r="B610" s="31" t="s">
        <v>752</v>
      </c>
      <c r="C610" s="31" t="s">
        <v>50</v>
      </c>
    </row>
    <row r="611" spans="1:3" x14ac:dyDescent="0.2">
      <c r="A611" s="30">
        <v>9533</v>
      </c>
      <c r="B611" s="31" t="s">
        <v>753</v>
      </c>
      <c r="C611" s="31" t="s">
        <v>460</v>
      </c>
    </row>
    <row r="612" spans="1:3" x14ac:dyDescent="0.2">
      <c r="A612" s="30">
        <v>9534</v>
      </c>
      <c r="B612" s="31" t="s">
        <v>754</v>
      </c>
      <c r="C612" s="31" t="s">
        <v>67</v>
      </c>
    </row>
    <row r="613" spans="1:3" x14ac:dyDescent="0.2">
      <c r="A613" s="30">
        <v>9536</v>
      </c>
      <c r="B613" s="31" t="s">
        <v>755</v>
      </c>
      <c r="C613" s="31" t="s">
        <v>44</v>
      </c>
    </row>
    <row r="614" spans="1:3" x14ac:dyDescent="0.2">
      <c r="A614" s="30">
        <v>9587</v>
      </c>
      <c r="B614" s="31" t="s">
        <v>756</v>
      </c>
      <c r="C614" s="31" t="s">
        <v>460</v>
      </c>
    </row>
    <row r="615" spans="1:3" x14ac:dyDescent="0.2">
      <c r="A615" s="30">
        <v>9592</v>
      </c>
      <c r="B615" s="31" t="s">
        <v>757</v>
      </c>
      <c r="C615" s="31" t="s">
        <v>373</v>
      </c>
    </row>
    <row r="616" spans="1:3" x14ac:dyDescent="0.2">
      <c r="A616" s="30">
        <v>9593</v>
      </c>
      <c r="B616" s="31" t="s">
        <v>758</v>
      </c>
      <c r="C616" s="31" t="s">
        <v>373</v>
      </c>
    </row>
    <row r="617" spans="1:3" x14ac:dyDescent="0.2">
      <c r="A617" s="30">
        <v>9608</v>
      </c>
      <c r="B617" s="31" t="s">
        <v>759</v>
      </c>
      <c r="C617" s="31" t="s">
        <v>74</v>
      </c>
    </row>
    <row r="618" spans="1:3" x14ac:dyDescent="0.2">
      <c r="A618" s="30">
        <v>9726</v>
      </c>
      <c r="B618" s="31" t="s">
        <v>760</v>
      </c>
      <c r="C618" s="31" t="s">
        <v>131</v>
      </c>
    </row>
    <row r="619" spans="1:3" x14ac:dyDescent="0.2">
      <c r="A619" s="30">
        <v>9731</v>
      </c>
      <c r="B619" s="31" t="s">
        <v>761</v>
      </c>
      <c r="C619" s="31" t="s">
        <v>28</v>
      </c>
    </row>
    <row r="620" spans="1:3" x14ac:dyDescent="0.2">
      <c r="A620" s="30">
        <v>9758</v>
      </c>
      <c r="B620" s="31" t="s">
        <v>762</v>
      </c>
      <c r="C620" s="31" t="s">
        <v>53</v>
      </c>
    </row>
    <row r="621" spans="1:3" x14ac:dyDescent="0.2">
      <c r="A621" s="30">
        <v>9759</v>
      </c>
      <c r="B621" s="31" t="s">
        <v>763</v>
      </c>
      <c r="C621" s="31" t="s">
        <v>94</v>
      </c>
    </row>
    <row r="622" spans="1:3" x14ac:dyDescent="0.2">
      <c r="A622" s="30">
        <v>9765</v>
      </c>
      <c r="B622" s="31" t="s">
        <v>764</v>
      </c>
      <c r="C622" s="31" t="s">
        <v>50</v>
      </c>
    </row>
    <row r="623" spans="1:3" x14ac:dyDescent="0.2">
      <c r="A623" s="30">
        <v>9766</v>
      </c>
      <c r="B623" s="31" t="s">
        <v>765</v>
      </c>
      <c r="C623" s="31" t="s">
        <v>131</v>
      </c>
    </row>
    <row r="624" spans="1:3" x14ac:dyDescent="0.2">
      <c r="A624" s="30">
        <v>9767</v>
      </c>
      <c r="B624" s="31" t="s">
        <v>766</v>
      </c>
      <c r="C624" s="31" t="s">
        <v>89</v>
      </c>
    </row>
    <row r="625" spans="1:3" x14ac:dyDescent="0.2">
      <c r="A625" s="30">
        <v>9768</v>
      </c>
      <c r="B625" s="31" t="s">
        <v>767</v>
      </c>
      <c r="C625" s="31" t="s">
        <v>196</v>
      </c>
    </row>
    <row r="626" spans="1:3" x14ac:dyDescent="0.2">
      <c r="A626" s="30">
        <v>9775</v>
      </c>
      <c r="B626" s="31" t="s">
        <v>768</v>
      </c>
      <c r="C626" s="31" t="s">
        <v>53</v>
      </c>
    </row>
    <row r="627" spans="1:3" x14ac:dyDescent="0.2">
      <c r="A627" s="30">
        <v>9776</v>
      </c>
      <c r="B627" s="31" t="s">
        <v>43</v>
      </c>
      <c r="C627" s="31" t="s">
        <v>47</v>
      </c>
    </row>
    <row r="628" spans="1:3" x14ac:dyDescent="0.2">
      <c r="A628" s="30">
        <v>9777</v>
      </c>
      <c r="B628" s="31" t="s">
        <v>769</v>
      </c>
      <c r="C628" s="31" t="s">
        <v>414</v>
      </c>
    </row>
    <row r="629" spans="1:3" x14ac:dyDescent="0.2">
      <c r="A629" s="30">
        <v>9780</v>
      </c>
      <c r="B629" s="31" t="s">
        <v>770</v>
      </c>
      <c r="C629" s="31" t="s">
        <v>414</v>
      </c>
    </row>
    <row r="630" spans="1:3" x14ac:dyDescent="0.2">
      <c r="A630" s="30">
        <v>9781</v>
      </c>
      <c r="B630" s="31" t="s">
        <v>771</v>
      </c>
      <c r="C630" s="31" t="s">
        <v>74</v>
      </c>
    </row>
    <row r="631" spans="1:3" x14ac:dyDescent="0.2">
      <c r="A631" s="30">
        <v>9782</v>
      </c>
      <c r="B631" s="31" t="s">
        <v>772</v>
      </c>
      <c r="C631" s="29" t="s">
        <v>74</v>
      </c>
    </row>
    <row r="632" spans="1:3" x14ac:dyDescent="0.2">
      <c r="A632" s="30">
        <v>9783</v>
      </c>
      <c r="B632" s="31" t="s">
        <v>773</v>
      </c>
      <c r="C632" s="31" t="s">
        <v>50</v>
      </c>
    </row>
    <row r="633" spans="1:3" x14ac:dyDescent="0.2">
      <c r="A633" s="30">
        <v>9784</v>
      </c>
      <c r="B633" s="31" t="s">
        <v>774</v>
      </c>
      <c r="C633" s="31" t="s">
        <v>196</v>
      </c>
    </row>
    <row r="634" spans="1:3" x14ac:dyDescent="0.2">
      <c r="A634" s="30">
        <v>9790</v>
      </c>
      <c r="B634" s="31" t="s">
        <v>775</v>
      </c>
      <c r="C634" s="31" t="s">
        <v>53</v>
      </c>
    </row>
    <row r="635" spans="1:3" x14ac:dyDescent="0.2">
      <c r="A635" s="30">
        <v>9807</v>
      </c>
      <c r="B635" s="31" t="s">
        <v>776</v>
      </c>
      <c r="C635" s="31" t="s">
        <v>83</v>
      </c>
    </row>
    <row r="636" spans="1:3" x14ac:dyDescent="0.2">
      <c r="A636" s="30">
        <v>9808</v>
      </c>
      <c r="B636" s="31" t="s">
        <v>777</v>
      </c>
      <c r="C636" s="31" t="s">
        <v>47</v>
      </c>
    </row>
    <row r="637" spans="1:3" x14ac:dyDescent="0.2">
      <c r="A637" s="30">
        <v>9821</v>
      </c>
      <c r="B637" s="31" t="s">
        <v>778</v>
      </c>
      <c r="C637" s="31" t="s">
        <v>361</v>
      </c>
    </row>
    <row r="638" spans="1:3" x14ac:dyDescent="0.2">
      <c r="A638" s="30">
        <v>9822</v>
      </c>
      <c r="B638" s="31" t="s">
        <v>779</v>
      </c>
      <c r="C638" s="31" t="s">
        <v>31</v>
      </c>
    </row>
    <row r="639" spans="1:3" x14ac:dyDescent="0.2">
      <c r="A639" s="30">
        <v>9826</v>
      </c>
      <c r="B639" s="31" t="s">
        <v>780</v>
      </c>
      <c r="C639" s="29" t="s">
        <v>28</v>
      </c>
    </row>
    <row r="640" spans="1:3" x14ac:dyDescent="0.2">
      <c r="A640" s="30">
        <v>9855</v>
      </c>
      <c r="B640" s="31" t="s">
        <v>781</v>
      </c>
      <c r="C640" s="31" t="s">
        <v>50</v>
      </c>
    </row>
    <row r="641" spans="1:3" x14ac:dyDescent="0.2">
      <c r="A641" s="30">
        <v>9856</v>
      </c>
      <c r="B641" s="31" t="s">
        <v>782</v>
      </c>
      <c r="C641" s="31" t="s">
        <v>194</v>
      </c>
    </row>
    <row r="642" spans="1:3" x14ac:dyDescent="0.2">
      <c r="A642" s="30">
        <v>9954</v>
      </c>
      <c r="B642" s="31" t="s">
        <v>783</v>
      </c>
      <c r="C642" s="31" t="s">
        <v>67</v>
      </c>
    </row>
    <row r="643" spans="1:3" x14ac:dyDescent="0.2">
      <c r="A643" s="30">
        <v>9956</v>
      </c>
      <c r="B643" s="31" t="s">
        <v>784</v>
      </c>
      <c r="C643" s="31" t="s">
        <v>44</v>
      </c>
    </row>
    <row r="644" spans="1:3" x14ac:dyDescent="0.2">
      <c r="A644" s="30">
        <v>9957</v>
      </c>
      <c r="B644" s="31" t="s">
        <v>785</v>
      </c>
      <c r="C644" s="31" t="s">
        <v>131</v>
      </c>
    </row>
    <row r="645" spans="1:3" x14ac:dyDescent="0.2">
      <c r="A645" s="30">
        <v>9958</v>
      </c>
      <c r="B645" s="31" t="s">
        <v>786</v>
      </c>
      <c r="C645" s="31" t="s">
        <v>131</v>
      </c>
    </row>
    <row r="646" spans="1:3" ht="12" x14ac:dyDescent="0.25">
      <c r="A646" s="30">
        <v>9959</v>
      </c>
      <c r="B646" s="32" t="s">
        <v>787</v>
      </c>
      <c r="C646" s="32" t="s">
        <v>272</v>
      </c>
    </row>
    <row r="647" spans="1:3" x14ac:dyDescent="0.2">
      <c r="A647" s="30">
        <v>9960</v>
      </c>
      <c r="B647" s="31" t="s">
        <v>788</v>
      </c>
      <c r="C647" s="29" t="s">
        <v>74</v>
      </c>
    </row>
    <row r="648" spans="1:3" x14ac:dyDescent="0.2">
      <c r="A648" s="30">
        <v>9961</v>
      </c>
      <c r="B648" s="31" t="s">
        <v>789</v>
      </c>
      <c r="C648" s="31" t="s">
        <v>199</v>
      </c>
    </row>
    <row r="649" spans="1:3" x14ac:dyDescent="0.2">
      <c r="A649" s="30">
        <v>9963</v>
      </c>
      <c r="B649" s="31" t="s">
        <v>790</v>
      </c>
      <c r="C649" s="31" t="s">
        <v>56</v>
      </c>
    </row>
    <row r="650" spans="1:3" x14ac:dyDescent="0.2">
      <c r="A650" s="30">
        <v>9964</v>
      </c>
      <c r="B650" s="31" t="s">
        <v>791</v>
      </c>
      <c r="C650" s="31" t="s">
        <v>366</v>
      </c>
    </row>
    <row r="651" spans="1:3" x14ac:dyDescent="0.2">
      <c r="A651" s="30">
        <v>9966</v>
      </c>
      <c r="B651" s="31" t="s">
        <v>792</v>
      </c>
      <c r="C651" s="31" t="s">
        <v>373</v>
      </c>
    </row>
    <row r="652" spans="1:3" x14ac:dyDescent="0.2">
      <c r="A652" s="30">
        <v>9968</v>
      </c>
      <c r="B652" s="31" t="s">
        <v>793</v>
      </c>
      <c r="C652" s="31" t="s">
        <v>89</v>
      </c>
    </row>
    <row r="653" spans="1:3" x14ac:dyDescent="0.2">
      <c r="A653" s="30">
        <v>9970</v>
      </c>
      <c r="B653" s="31" t="s">
        <v>794</v>
      </c>
      <c r="C653" s="31" t="s">
        <v>44</v>
      </c>
    </row>
    <row r="654" spans="1:3" x14ac:dyDescent="0.2">
      <c r="A654" s="30">
        <v>9974</v>
      </c>
      <c r="B654" s="31" t="s">
        <v>795</v>
      </c>
      <c r="C654" s="31" t="s">
        <v>231</v>
      </c>
    </row>
    <row r="655" spans="1:3" x14ac:dyDescent="0.2">
      <c r="A655" s="30">
        <v>9977</v>
      </c>
      <c r="B655" s="31" t="s">
        <v>796</v>
      </c>
      <c r="C655" s="31" t="s">
        <v>94</v>
      </c>
    </row>
    <row r="656" spans="1:3" x14ac:dyDescent="0.2">
      <c r="A656" s="30">
        <v>9989</v>
      </c>
      <c r="B656" s="31" t="s">
        <v>797</v>
      </c>
      <c r="C656" s="31" t="s">
        <v>94</v>
      </c>
    </row>
    <row r="657" spans="1:3" x14ac:dyDescent="0.2">
      <c r="A657" s="30" t="s">
        <v>798</v>
      </c>
      <c r="B657" s="31" t="s">
        <v>799</v>
      </c>
      <c r="C657" s="31" t="s">
        <v>53</v>
      </c>
    </row>
    <row r="658" spans="1:3" x14ac:dyDescent="0.2">
      <c r="A658" s="30" t="s">
        <v>800</v>
      </c>
      <c r="B658" s="31" t="s">
        <v>801</v>
      </c>
      <c r="C658" s="31" t="s">
        <v>53</v>
      </c>
    </row>
    <row r="659" spans="1:3" x14ac:dyDescent="0.2">
      <c r="A659" s="30" t="s">
        <v>802</v>
      </c>
      <c r="B659" s="31" t="s">
        <v>321</v>
      </c>
      <c r="C659" s="31" t="s">
        <v>199</v>
      </c>
    </row>
    <row r="660" spans="1:3" x14ac:dyDescent="0.2">
      <c r="A660" s="30" t="s">
        <v>803</v>
      </c>
      <c r="B660" s="31" t="s">
        <v>322</v>
      </c>
      <c r="C660" s="31" t="s">
        <v>94</v>
      </c>
    </row>
    <row r="661" spans="1:3" x14ac:dyDescent="0.2">
      <c r="A661" s="30" t="s">
        <v>804</v>
      </c>
      <c r="B661" s="31" t="s">
        <v>805</v>
      </c>
      <c r="C661" s="31" t="s">
        <v>94</v>
      </c>
    </row>
    <row r="662" spans="1:3" x14ac:dyDescent="0.2">
      <c r="A662" s="30" t="s">
        <v>806</v>
      </c>
      <c r="B662" s="31" t="s">
        <v>346</v>
      </c>
      <c r="C662" s="31" t="s">
        <v>47</v>
      </c>
    </row>
    <row r="663" spans="1:3" x14ac:dyDescent="0.2">
      <c r="A663" s="30" t="s">
        <v>807</v>
      </c>
      <c r="B663" s="31" t="s">
        <v>389</v>
      </c>
      <c r="C663" s="31" t="s">
        <v>366</v>
      </c>
    </row>
    <row r="664" spans="1:3" x14ac:dyDescent="0.2">
      <c r="A664" s="30" t="s">
        <v>808</v>
      </c>
      <c r="B664" s="31" t="s">
        <v>809</v>
      </c>
      <c r="C664" s="31" t="s">
        <v>366</v>
      </c>
    </row>
    <row r="665" spans="1:3" x14ac:dyDescent="0.2">
      <c r="A665" s="30" t="s">
        <v>810</v>
      </c>
      <c r="B665" s="31" t="s">
        <v>811</v>
      </c>
      <c r="C665" s="31" t="s">
        <v>131</v>
      </c>
    </row>
    <row r="666" spans="1:3" x14ac:dyDescent="0.2">
      <c r="A666" s="30" t="s">
        <v>812</v>
      </c>
      <c r="B666" s="31" t="s">
        <v>407</v>
      </c>
      <c r="C666" s="31" t="s">
        <v>44</v>
      </c>
    </row>
    <row r="667" spans="1:3" x14ac:dyDescent="0.2">
      <c r="A667" s="30" t="s">
        <v>813</v>
      </c>
      <c r="B667" s="31" t="s">
        <v>495</v>
      </c>
      <c r="C667" s="31" t="s">
        <v>44</v>
      </c>
    </row>
    <row r="668" spans="1:3" x14ac:dyDescent="0.2">
      <c r="A668" s="30" t="s">
        <v>814</v>
      </c>
      <c r="B668" s="31" t="s">
        <v>815</v>
      </c>
      <c r="C668" s="31" t="s">
        <v>366</v>
      </c>
    </row>
    <row r="669" spans="1:3" x14ac:dyDescent="0.2">
      <c r="A669" s="30" t="s">
        <v>816</v>
      </c>
      <c r="B669" s="31" t="s">
        <v>505</v>
      </c>
      <c r="C669" s="31" t="s">
        <v>25</v>
      </c>
    </row>
    <row r="670" spans="1:3" x14ac:dyDescent="0.2">
      <c r="A670" s="30" t="s">
        <v>817</v>
      </c>
      <c r="B670" s="31" t="s">
        <v>526</v>
      </c>
      <c r="C670" s="31" t="s">
        <v>25</v>
      </c>
    </row>
    <row r="671" spans="1:3" x14ac:dyDescent="0.2">
      <c r="A671" s="30" t="s">
        <v>818</v>
      </c>
      <c r="B671" s="31" t="s">
        <v>527</v>
      </c>
      <c r="C671" s="31" t="s">
        <v>44</v>
      </c>
    </row>
    <row r="672" spans="1:3" x14ac:dyDescent="0.2">
      <c r="A672" s="30" t="s">
        <v>819</v>
      </c>
      <c r="B672" s="31" t="s">
        <v>145</v>
      </c>
      <c r="C672" s="31" t="s">
        <v>50</v>
      </c>
    </row>
    <row r="673" spans="1:3" x14ac:dyDescent="0.2">
      <c r="A673" s="30" t="s">
        <v>820</v>
      </c>
      <c r="B673" s="31" t="s">
        <v>122</v>
      </c>
      <c r="C673" s="31" t="s">
        <v>196</v>
      </c>
    </row>
    <row r="674" spans="1:3" x14ac:dyDescent="0.2">
      <c r="A674" s="30" t="s">
        <v>821</v>
      </c>
      <c r="B674" s="31" t="s">
        <v>627</v>
      </c>
      <c r="C674" s="31" t="s">
        <v>44</v>
      </c>
    </row>
    <row r="675" spans="1:3" x14ac:dyDescent="0.2">
      <c r="A675" s="30" t="s">
        <v>822</v>
      </c>
      <c r="B675" s="31" t="s">
        <v>683</v>
      </c>
      <c r="C675" s="31" t="s">
        <v>28</v>
      </c>
    </row>
    <row r="676" spans="1:3" x14ac:dyDescent="0.2">
      <c r="A676" s="30" t="s">
        <v>823</v>
      </c>
      <c r="B676" s="31" t="s">
        <v>80</v>
      </c>
      <c r="C676" s="31" t="s">
        <v>89</v>
      </c>
    </row>
    <row r="677" spans="1:3" x14ac:dyDescent="0.2">
      <c r="A677" s="30" t="s">
        <v>824</v>
      </c>
      <c r="B677" s="31" t="s">
        <v>825</v>
      </c>
      <c r="C677" s="31" t="s">
        <v>83</v>
      </c>
    </row>
    <row r="678" spans="1:3" x14ac:dyDescent="0.2">
      <c r="A678" s="30" t="s">
        <v>841</v>
      </c>
      <c r="B678" s="31" t="s">
        <v>833</v>
      </c>
      <c r="C678" s="31" t="s">
        <v>89</v>
      </c>
    </row>
    <row r="701" spans="1:3" x14ac:dyDescent="0.2">
      <c r="B701" s="33"/>
      <c r="C701" s="33"/>
    </row>
    <row r="702" spans="1:3" ht="12" x14ac:dyDescent="0.25">
      <c r="A702" s="29"/>
      <c r="B702" s="32"/>
      <c r="C702" s="32"/>
    </row>
    <row r="703" spans="1:3" ht="12" thickBot="1" x14ac:dyDescent="0.25">
      <c r="A703" s="34"/>
      <c r="B703" s="35"/>
      <c r="C703" s="35"/>
    </row>
    <row r="704" spans="1:3" ht="12" thickTop="1" x14ac:dyDescent="0.2"/>
    <row r="706" spans="1:3" x14ac:dyDescent="0.2">
      <c r="C706" s="36"/>
    </row>
    <row r="707" spans="1:3" x14ac:dyDescent="0.2">
      <c r="A707" s="29"/>
    </row>
    <row r="708" spans="1:3" ht="12" x14ac:dyDescent="0.25">
      <c r="A708" s="37"/>
      <c r="B708" s="36"/>
      <c r="C708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5° b kb</vt:lpstr>
      <vt:lpstr>6° vrij kb</vt:lpstr>
      <vt:lpstr>7° vrij kb</vt:lpstr>
      <vt:lpstr>3° band kb </vt:lpstr>
      <vt:lpstr>2°kad kb</vt:lpstr>
      <vt:lpstr>2° drieb kb </vt:lpstr>
      <vt:lpstr>Blad1</vt:lpstr>
      <vt:lpstr>Leden</vt:lpstr>
      <vt:lpstr>Tabel_Leden</vt:lpstr>
      <vt:lpstr>'2° drieb kb '!tabel_wedstrijd</vt:lpstr>
      <vt:lpstr>'2°kad kb'!tabel_wedstrijd</vt:lpstr>
      <vt:lpstr>'3° band kb '!tabel_wedstrijd</vt:lpstr>
      <vt:lpstr>'5° b kb'!tabel_wedstrijd</vt:lpstr>
      <vt:lpstr>'6° vrij kb'!tabel_wedstrijd</vt:lpstr>
      <vt:lpstr>'7° vrij kb'!tabel_wedstrijd</vt:lpstr>
      <vt:lpstr>tabel_wedstrijd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Bart Devriendt</cp:lastModifiedBy>
  <cp:lastPrinted>2024-10-17T19:01:34Z</cp:lastPrinted>
  <dcterms:created xsi:type="dcterms:W3CDTF">2024-05-21T07:01:03Z</dcterms:created>
  <dcterms:modified xsi:type="dcterms:W3CDTF">2024-10-19T06:53:37Z</dcterms:modified>
</cp:coreProperties>
</file>