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kb\VRIJSPEL\5° KLASSE (70)\"/>
    </mc:Choice>
  </mc:AlternateContent>
  <xr:revisionPtr revIDLastSave="0" documentId="8_{EA8E7F7A-D996-4CEE-A66F-2FF69814DCB0}" xr6:coauthVersionLast="47" xr6:coauthVersionMax="47" xr10:uidLastSave="{00000000-0000-0000-0000-000000000000}"/>
  <bookViews>
    <workbookView xWindow="-108" yWindow="-108" windowWidth="23256" windowHeight="13176" tabRatio="759" xr2:uid="{00000000-000D-0000-FFFF-FFFF00000000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" l="1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D39" i="8" s="1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F39" i="1"/>
  <c r="E39" i="1"/>
  <c r="H38" i="1"/>
  <c r="D38" i="1" s="1"/>
  <c r="H37" i="1"/>
  <c r="D37" i="1" s="1"/>
  <c r="H36" i="1"/>
  <c r="D36" i="1" s="1"/>
  <c r="H35" i="1"/>
  <c r="D35" i="1" s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D17" i="8" s="1"/>
  <c r="H16" i="8"/>
  <c r="D16" i="8" s="1"/>
  <c r="H15" i="8"/>
  <c r="D15" i="8" s="1"/>
  <c r="H14" i="8"/>
  <c r="D14" i="8" s="1"/>
  <c r="H52" i="1"/>
  <c r="D52" i="1" s="1"/>
  <c r="H51" i="1"/>
  <c r="D51" i="1" s="1"/>
  <c r="H50" i="1"/>
  <c r="D50" i="1" s="1"/>
  <c r="H49" i="1"/>
  <c r="D49" i="1" s="1"/>
  <c r="H45" i="1"/>
  <c r="D45" i="1" s="1"/>
  <c r="H44" i="1"/>
  <c r="D44" i="1" s="1"/>
  <c r="H43" i="1"/>
  <c r="D43" i="1" s="1"/>
  <c r="H42" i="1"/>
  <c r="D42" i="1" s="1"/>
  <c r="H31" i="1"/>
  <c r="D31" i="1" s="1"/>
  <c r="H30" i="1"/>
  <c r="D30" i="1" s="1"/>
  <c r="H29" i="1"/>
  <c r="D29" i="1" s="1"/>
  <c r="H28" i="1"/>
  <c r="D28" i="1" s="1"/>
  <c r="H24" i="1"/>
  <c r="D24" i="1" s="1"/>
  <c r="H23" i="1"/>
  <c r="D23" i="1" s="1"/>
  <c r="H22" i="1"/>
  <c r="D22" i="1" s="1"/>
  <c r="H21" i="1"/>
  <c r="D21" i="1" s="1"/>
  <c r="H17" i="1"/>
  <c r="D17" i="1" s="1"/>
  <c r="H16" i="1"/>
  <c r="D16" i="1" s="1"/>
  <c r="H15" i="1"/>
  <c r="D15" i="1" s="1"/>
  <c r="H14" i="1"/>
  <c r="D14" i="1" s="1"/>
  <c r="I53" i="8"/>
  <c r="G53" i="8"/>
  <c r="H53" i="8" s="1"/>
  <c r="D53" i="8" s="1"/>
  <c r="F53" i="8"/>
  <c r="E53" i="8"/>
  <c r="I46" i="8"/>
  <c r="G46" i="8"/>
  <c r="H46" i="8" s="1"/>
  <c r="D46" i="8" s="1"/>
  <c r="F46" i="8"/>
  <c r="E46" i="8"/>
  <c r="I32" i="8"/>
  <c r="G32" i="8"/>
  <c r="H32" i="8" s="1"/>
  <c r="D32" i="8" s="1"/>
  <c r="F32" i="8"/>
  <c r="E32" i="8"/>
  <c r="I25" i="8"/>
  <c r="G25" i="8"/>
  <c r="H25" i="8" s="1"/>
  <c r="D25" i="8" s="1"/>
  <c r="F25" i="8"/>
  <c r="E25" i="8"/>
  <c r="I18" i="8"/>
  <c r="G18" i="8"/>
  <c r="H18" i="8" s="1"/>
  <c r="D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I32" i="1"/>
  <c r="E46" i="1"/>
  <c r="F46" i="1"/>
  <c r="G46" i="1"/>
  <c r="H46" i="1" s="1"/>
  <c r="D46" i="1" s="1"/>
  <c r="I46" i="1"/>
  <c r="E53" i="1"/>
  <c r="F53" i="1"/>
  <c r="G53" i="1"/>
  <c r="H53" i="1" s="1"/>
  <c r="D53" i="1" s="1"/>
  <c r="I53" i="1"/>
  <c r="H32" i="1" l="1"/>
  <c r="D32" i="1" s="1"/>
</calcChain>
</file>

<file path=xl/sharedStrings.xml><?xml version="1.0" encoding="utf-8"?>
<sst xmlns="http://schemas.openxmlformats.org/spreadsheetml/2006/main" count="2624" uniqueCount="1097">
  <si>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</si>
  <si>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</si>
  <si>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</si>
  <si>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</si>
  <si>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</si>
  <si>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</si>
  <si>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</si>
  <si>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</si>
  <si>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</si>
  <si>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</si>
  <si>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</si>
  <si>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</si>
  <si>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</si>
  <si>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</si>
  <si>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</si>
  <si>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</si>
  <si>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</si>
  <si>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</si>
  <si>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</si>
  <si>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</si>
  <si>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</si>
  <si>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</si>
  <si>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</si>
  <si>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</si>
  <si>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</si>
  <si>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</si>
  <si>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</si>
  <si>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</si>
  <si>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</si>
  <si>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</si>
  <si>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</si>
  <si>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</si>
  <si>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</si>
  <si>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</si>
  <si>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</si>
  <si>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</si>
  <si>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</si>
  <si>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</si>
  <si>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</si>
  <si>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</si>
  <si>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</si>
  <si>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</si>
  <si>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</si>
  <si>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</si>
  <si>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</si>
  <si>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</si>
  <si>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</si>
  <si>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</si>
  <si>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</si>
  <si>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</si>
  <si>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</si>
  <si>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</si>
  <si>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</si>
  <si>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</si>
  <si>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</si>
  <si>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</si>
  <si>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</si>
  <si>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</si>
  <si>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</si>
  <si>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</si>
  <si>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</si>
  <si>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</si>
  <si>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</si>
  <si>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</si>
  <si>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</si>
  <si>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</si>
  <si>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</si>
  <si>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</si>
  <si>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</si>
  <si>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</si>
  <si>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</si>
  <si>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</si>
  <si>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</si>
  <si>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</si>
  <si>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</si>
  <si>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</si>
  <si>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</si>
  <si>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</si>
  <si>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</si>
  <si>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</si>
  <si>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</si>
  <si>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</si>
  <si>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</si>
  <si>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</si>
  <si>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</si>
  <si>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</si>
  <si>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</si>
  <si>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</si>
  <si>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</si>
  <si>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</si>
  <si>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</si>
  <si>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</si>
  <si>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</si>
  <si>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</si>
  <si>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</si>
  <si>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</si>
  <si>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</si>
  <si>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</si>
  <si>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</si>
  <si>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</si>
  <si>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</si>
  <si>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</si>
  <si>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</si>
  <si>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</si>
  <si>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</si>
  <si>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</si>
  <si>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</si>
  <si>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</si>
  <si>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</si>
  <si>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</si>
  <si>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</si>
  <si>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</si>
  <si>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</si>
  <si>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</si>
  <si>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</si>
  <si>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</si>
  <si>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</si>
  <si>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</si>
  <si>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</si>
  <si>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</si>
  <si>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</si>
  <si>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</si>
  <si>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</si>
  <si>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</si>
  <si>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</si>
  <si>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</si>
  <si>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</si>
  <si>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</si>
  <si>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</si>
  <si>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</si>
  <si>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</si>
  <si>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</si>
  <si>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</si>
  <si>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</si>
  <si>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</si>
  <si>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</si>
  <si>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</si>
  <si>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</si>
  <si>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</si>
  <si>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</si>
  <si>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</si>
  <si>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</si>
  <si>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</si>
  <si>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</si>
  <si>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</si>
  <si>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</si>
  <si>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</si>
  <si>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</si>
  <si>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</si>
  <si>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</si>
  <si>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</si>
  <si>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</si>
  <si>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</si>
  <si>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</si>
  <si>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</si>
  <si>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</si>
  <si>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</si>
  <si>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</si>
  <si>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</si>
  <si>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</si>
  <si>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</si>
  <si>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</si>
  <si>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</si>
  <si>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</si>
  <si>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</si>
  <si>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</si>
  <si>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</si>
  <si>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</si>
  <si>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</si>
  <si>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</si>
  <si>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</si>
  <si>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</si>
  <si>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</si>
  <si>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</si>
  <si>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</si>
  <si>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</si>
  <si>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</si>
  <si>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</si>
  <si>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</si>
  <si>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</si>
  <si>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</si>
  <si>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</si>
  <si>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</si>
  <si>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</si>
  <si>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</si>
  <si>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</si>
  <si>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</si>
  <si>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</si>
  <si>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</si>
  <si>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</si>
  <si>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</si>
  <si>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</si>
  <si>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</si>
  <si>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</si>
  <si>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</si>
  <si>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</si>
  <si>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</si>
  <si>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</si>
  <si>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</si>
  <si>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</si>
  <si>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</si>
  <si>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</si>
  <si>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</si>
  <si>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</si>
  <si>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</si>
  <si>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</si>
  <si>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</si>
  <si>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</si>
  <si>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</si>
  <si>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</si>
  <si>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</si>
  <si>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</si>
  <si>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</si>
  <si>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</si>
  <si>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</si>
  <si>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</si>
  <si>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</si>
  <si>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</si>
  <si>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</si>
  <si>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</si>
  <si>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</si>
  <si>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</si>
  <si>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</si>
  <si>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</si>
  <si>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</si>
  <si>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</si>
  <si>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</si>
  <si>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</si>
  <si>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</si>
  <si>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</si>
  <si>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</si>
  <si>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</si>
  <si>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</si>
  <si>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</si>
  <si>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</si>
  <si>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</si>
  <si>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</si>
  <si>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</si>
  <si>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</si>
  <si>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</si>
  <si>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</si>
  <si>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</si>
  <si>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</si>
  <si>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</si>
  <si>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</si>
  <si>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</si>
  <si>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</si>
  <si>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</si>
  <si>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</si>
  <si>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</si>
  <si>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</si>
  <si>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</si>
  <si>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</si>
  <si>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</si>
  <si>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</si>
  <si>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</si>
  <si>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</si>
  <si>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</si>
  <si>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</si>
  <si>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</si>
  <si>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</si>
  <si>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</si>
  <si>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</si>
  <si>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</si>
  <si>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</si>
  <si>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</si>
  <si>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</si>
  <si>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</si>
  <si>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</si>
  <si>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</si>
  <si>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</si>
  <si>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</si>
  <si>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</si>
  <si>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</si>
  <si>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</si>
  <si>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</si>
  <si>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</si>
  <si>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</si>
  <si>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</si>
  <si>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</si>
  <si>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</si>
  <si>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</si>
  <si>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</si>
  <si>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</si>
  <si>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</si>
  <si>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</si>
  <si>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</si>
  <si>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</si>
  <si>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</si>
  <si>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</si>
  <si>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</si>
  <si>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</si>
  <si>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</si>
  <si>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</si>
  <si>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</si>
  <si>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</si>
  <si>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</si>
  <si>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</si>
  <si>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</si>
  <si>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</si>
  <si>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</si>
  <si>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</si>
  <si>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</si>
  <si>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</si>
  <si>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</si>
  <si>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</si>
  <si>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</si>
  <si>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</si>
  <si>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</si>
  <si>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</si>
  <si>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</si>
  <si>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</si>
  <si>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</si>
  <si>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</si>
  <si>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</si>
  <si>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</si>
  <si>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</si>
  <si>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</si>
  <si>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</si>
  <si>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</si>
  <si>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</si>
  <si>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</si>
  <si>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</si>
  <si>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</si>
  <si>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</si>
  <si>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</si>
  <si>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</si>
  <si>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</si>
  <si>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</si>
  <si>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</si>
  <si>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</si>
  <si>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</si>
  <si>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</si>
  <si>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</si>
  <si>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</si>
  <si>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</si>
  <si>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</si>
  <si>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</si>
  <si>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</si>
  <si>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</si>
  <si>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</si>
  <si>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</si>
  <si>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</si>
  <si>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</si>
  <si>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</si>
  <si>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</si>
  <si>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</si>
  <si>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</si>
  <si>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</si>
  <si>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</si>
  <si>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</si>
  <si>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</si>
  <si>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</si>
  <si>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</si>
  <si>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</si>
  <si>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</si>
  <si>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</si>
  <si>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</si>
  <si>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</si>
  <si>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</si>
  <si>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</si>
  <si>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</si>
  <si>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</si>
  <si>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</si>
  <si>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</si>
  <si>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</si>
  <si>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</si>
  <si>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</si>
  <si>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</si>
  <si>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</si>
  <si>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</si>
  <si>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</si>
  <si>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</si>
  <si>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</si>
  <si>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</si>
  <si>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</si>
  <si>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</si>
  <si>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</si>
  <si>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</si>
  <si>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</si>
  <si>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</si>
  <si>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</si>
  <si>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</si>
  <si>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</si>
  <si>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</si>
  <si>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</si>
  <si>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</si>
  <si>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</si>
  <si>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</si>
  <si>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</si>
  <si>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</si>
  <si>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</si>
  <si>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</si>
  <si>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</si>
  <si>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</si>
  <si>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</si>
  <si>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</si>
  <si>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</si>
  <si>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</si>
  <si>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</si>
  <si>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</si>
  <si>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</si>
  <si>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</si>
  <si>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</si>
  <si>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</si>
  <si>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</si>
  <si>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</si>
  <si>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</si>
  <si>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</si>
  <si>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</si>
  <si>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</si>
  <si>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</si>
  <si>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</si>
  <si>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</si>
  <si>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</si>
  <si>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</si>
  <si>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</si>
  <si>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</si>
  <si>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</si>
  <si>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</si>
  <si>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</si>
  <si>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</si>
  <si>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</si>
  <si>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</si>
  <si>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</si>
  <si>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</si>
  <si>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</si>
  <si>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</si>
  <si>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</si>
  <si>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</si>
  <si>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</si>
  <si>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</si>
  <si>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</si>
  <si>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</si>
  <si>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</si>
  <si>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</si>
  <si>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</si>
  <si>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</si>
  <si>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</si>
  <si>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</si>
  <si>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</si>
  <si>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</si>
  <si>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</si>
  <si>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</si>
  <si>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</si>
  <si>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</si>
  <si>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</si>
  <si>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</si>
  <si>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</si>
  <si>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</si>
  <si>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</si>
  <si>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</si>
  <si>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</si>
  <si>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</si>
  <si>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</si>
  <si>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</si>
  <si>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</si>
  <si>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</si>
  <si>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</si>
  <si>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</si>
  <si>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</si>
  <si>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</si>
  <si>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</si>
  <si>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</si>
  <si>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</si>
  <si>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</si>
  <si>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</si>
  <si>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</si>
  <si>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</si>
  <si>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</si>
  <si>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</si>
  <si>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</si>
  <si>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</si>
  <si>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</si>
  <si>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</si>
  <si>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</si>
  <si>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</si>
  <si>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</si>
  <si>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</si>
  <si>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</si>
  <si>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</si>
  <si>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</si>
  <si>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</si>
  <si>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</si>
  <si>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</si>
  <si>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</si>
  <si>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</si>
  <si>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</si>
  <si>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</si>
  <si>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</si>
  <si>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</si>
  <si>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</si>
  <si>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</si>
  <si>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</si>
  <si>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</si>
  <si>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</si>
  <si>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</si>
  <si>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</si>
  <si>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</si>
  <si>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</si>
  <si>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</si>
  <si>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</si>
  <si>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</si>
  <si>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</si>
  <si>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</si>
  <si>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</si>
  <si>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</si>
  <si>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</si>
  <si>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</si>
  <si>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</si>
  <si>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</si>
  <si>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</si>
  <si>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</si>
  <si>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</si>
  <si>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</si>
  <si>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</si>
  <si>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</si>
  <si>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</si>
  <si>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</si>
  <si>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</si>
  <si>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</si>
  <si>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</si>
  <si>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</si>
  <si>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</si>
  <si>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</si>
  <si>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</si>
  <si>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</si>
  <si>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</si>
  <si>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</si>
  <si>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</si>
  <si>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</si>
  <si>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</si>
  <si>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</si>
  <si>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</si>
  <si>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</si>
  <si>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</si>
  <si>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</si>
  <si>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</si>
  <si>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</si>
  <si>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</si>
  <si>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</si>
  <si>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</si>
  <si>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</si>
  <si>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</si>
  <si>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</si>
  <si>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</si>
  <si>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</si>
  <si>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</si>
  <si>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</si>
  <si>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</si>
  <si>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</si>
  <si>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</si>
  <si>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</si>
  <si>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</si>
  <si>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</si>
  <si>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</si>
  <si>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</si>
  <si>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</si>
  <si>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</si>
  <si>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</si>
  <si>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</si>
  <si>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</si>
  <si>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</si>
  <si>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</si>
  <si>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</si>
  <si>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</si>
  <si>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</si>
  <si>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</si>
  <si>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</si>
  <si>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</si>
  <si>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</si>
  <si>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</si>
  <si>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</si>
  <si>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</si>
  <si>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</si>
  <si>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</si>
  <si>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</si>
  <si>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</si>
  <si>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</si>
  <si>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</si>
  <si>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</si>
  <si>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</si>
  <si>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</si>
  <si>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</si>
  <si>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</si>
  <si>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</si>
  <si>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</si>
  <si>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</si>
  <si>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</si>
  <si>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</si>
  <si>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</si>
  <si>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</si>
  <si>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</si>
  <si>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</si>
  <si>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</si>
  <si>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</si>
  <si>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</si>
  <si>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</si>
  <si>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</si>
  <si>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</si>
  <si>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</si>
  <si>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</si>
  <si>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</si>
  <si>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</si>
  <si>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</si>
  <si>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</si>
  <si>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</si>
  <si>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</si>
  <si>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</si>
  <si>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</si>
  <si>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</si>
  <si>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</si>
  <si>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</si>
  <si>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</si>
  <si>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</si>
  <si>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</si>
  <si>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</si>
  <si>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</si>
  <si>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</si>
  <si>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</si>
  <si>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</si>
  <si>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</si>
  <si>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</si>
  <si>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</si>
  <si>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</si>
  <si>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</si>
  <si>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</si>
  <si>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</si>
  <si>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</si>
  <si>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</si>
  <si>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</si>
  <si>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</si>
  <si>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</si>
  <si>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</si>
  <si>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</si>
  <si>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</si>
  <si>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</si>
  <si>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</si>
  <si>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</si>
  <si>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</si>
  <si>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</si>
  <si>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</si>
  <si>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</si>
  <si>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</si>
  <si>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</si>
  <si>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</si>
  <si>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</si>
  <si>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</si>
  <si>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</si>
  <si>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</si>
  <si>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</si>
  <si>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</si>
  <si>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</si>
  <si>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</si>
  <si>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</si>
  <si>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</si>
  <si>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</si>
  <si>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</si>
  <si>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</si>
  <si>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</si>
  <si>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</si>
  <si>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</si>
  <si>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</si>
  <si>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</si>
  <si>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</si>
  <si>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</si>
  <si>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</si>
  <si>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</si>
  <si>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</si>
  <si>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</si>
  <si>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</si>
  <si>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</si>
  <si>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</si>
  <si>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</si>
  <si>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</si>
  <si>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</si>
  <si>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</si>
  <si>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</si>
  <si>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</si>
  <si>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</si>
  <si>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</si>
  <si>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</si>
  <si>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</si>
  <si>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</si>
  <si>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</si>
  <si>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</si>
  <si>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</si>
  <si>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</si>
  <si>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</si>
  <si>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</si>
  <si>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</si>
  <si>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</si>
  <si>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</si>
  <si>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</si>
  <si>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</si>
  <si>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</si>
  <si>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</si>
  <si>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</si>
  <si>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</si>
  <si>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</si>
  <si>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</si>
  <si>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</si>
  <si>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</si>
  <si>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</si>
  <si>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</si>
  <si>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</si>
  <si>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</si>
  <si>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</si>
  <si>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</si>
  <si>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</si>
  <si>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</si>
  <si>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</si>
  <si>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</si>
  <si>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</si>
  <si>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</si>
  <si>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</si>
  <si>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</si>
  <si>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</si>
  <si>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</si>
  <si>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</si>
  <si>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</si>
  <si>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</si>
  <si>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</si>
  <si>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</si>
  <si>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</si>
  <si>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</si>
  <si>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</si>
  <si>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</si>
  <si>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</si>
  <si>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</si>
  <si>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</si>
  <si>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</si>
  <si>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</si>
  <si>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</si>
  <si>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</si>
  <si>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</si>
  <si>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</si>
  <si>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</si>
  <si>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</si>
  <si>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</si>
  <si>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</si>
  <si>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</si>
  <si>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</si>
  <si>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</si>
  <si>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</si>
  <si>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</si>
  <si>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</si>
  <si>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</si>
  <si>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</si>
  <si>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</si>
  <si>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</si>
  <si>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</si>
  <si>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</si>
  <si>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</si>
  <si>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</si>
  <si>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</si>
  <si>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</si>
  <si>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</si>
  <si>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</si>
  <si>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</si>
  <si>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</si>
  <si>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</si>
  <si>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</si>
  <si>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</si>
  <si>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</si>
  <si>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</si>
  <si>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</si>
  <si>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</si>
  <si>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</si>
  <si>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</si>
  <si>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</si>
  <si>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</si>
  <si>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</si>
  <si>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</si>
  <si>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</si>
  <si>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</si>
  <si>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</si>
  <si>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</si>
  <si>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</si>
  <si>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</si>
  <si>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</si>
  <si>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</si>
  <si>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</si>
  <si>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</si>
  <si>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</si>
  <si>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</si>
  <si>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</si>
  <si>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</si>
  <si>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</si>
  <si>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</si>
  <si>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</si>
  <si>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</si>
  <si>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</si>
  <si>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</si>
  <si>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</si>
  <si>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</si>
  <si>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</si>
  <si>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</si>
  <si>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</si>
  <si>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</si>
  <si>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</si>
  <si>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</si>
  <si>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</si>
  <si>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</si>
  <si>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</si>
  <si>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</si>
  <si>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</si>
  <si>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</si>
  <si>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</si>
  <si>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</si>
  <si>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</si>
  <si>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</si>
  <si>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</si>
  <si>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</si>
  <si>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</si>
  <si>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</si>
  <si>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</si>
  <si>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</si>
  <si>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</si>
  <si>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</si>
  <si>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</si>
  <si>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</si>
  <si>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</si>
  <si>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</si>
  <si>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</si>
  <si>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</si>
  <si>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</si>
  <si>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</si>
  <si>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</si>
  <si>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</si>
  <si>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</si>
  <si>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</si>
  <si>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</si>
  <si>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</si>
  <si>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</si>
  <si>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</si>
  <si>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</si>
  <si>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</si>
  <si>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</si>
  <si>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</si>
  <si>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</si>
  <si>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</si>
  <si>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</si>
  <si>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</si>
  <si>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</si>
  <si>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</si>
  <si>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</si>
  <si>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</si>
  <si>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</si>
  <si>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</si>
  <si>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</si>
  <si>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</si>
  <si>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</si>
  <si>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</si>
  <si>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</si>
  <si>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</si>
  <si>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</si>
  <si>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</si>
  <si>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</si>
  <si>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</si>
  <si>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</si>
  <si>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</si>
  <si>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</si>
  <si>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</si>
  <si>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</si>
  <si>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</si>
  <si>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</si>
  <si>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</si>
  <si>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</si>
  <si>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</si>
  <si>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</si>
  <si>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</si>
  <si>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</si>
  <si>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</si>
  <si>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</si>
  <si>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</si>
  <si>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</si>
  <si>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</si>
  <si>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</si>
  <si>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</si>
  <si>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</si>
  <si>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</si>
  <si>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</si>
  <si>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</si>
  <si>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</si>
  <si>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</si>
  <si>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</si>
  <si>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</si>
  <si>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</si>
  <si>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</si>
  <si>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</si>
  <si>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</si>
  <si>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</si>
  <si>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</si>
  <si>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</si>
  <si>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</si>
  <si>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</si>
  <si>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</si>
  <si>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</si>
  <si>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</si>
  <si>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</si>
  <si>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</si>
  <si>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</si>
  <si>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</si>
  <si>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</si>
  <si>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</si>
  <si>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</si>
  <si>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</si>
  <si>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</si>
  <si>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</si>
  <si>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</si>
  <si>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</si>
  <si>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</si>
  <si>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</si>
  <si>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</si>
  <si>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</si>
  <si>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</si>
  <si>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</si>
  <si>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</si>
  <si>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</si>
  <si>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</si>
  <si>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</si>
  <si>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</si>
  <si>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</si>
  <si>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</si>
  <si>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</si>
  <si>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</si>
  <si>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</si>
  <si>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</si>
  <si>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</si>
  <si>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</si>
  <si>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</si>
  <si>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</si>
  <si>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</si>
  <si>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</si>
  <si>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</si>
  <si>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</si>
  <si>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</si>
  <si>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</si>
  <si>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</si>
  <si>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</si>
  <si>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</si>
  <si>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</si>
  <si>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</si>
  <si>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</si>
  <si>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</si>
  <si>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</si>
  <si>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</si>
  <si>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</si>
  <si>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</si>
  <si>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</si>
  <si>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</si>
  <si>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</si>
  <si>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</si>
  <si>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</si>
  <si>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</si>
  <si>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</si>
  <si>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</si>
  <si>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</si>
  <si>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</si>
  <si>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</si>
  <si>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</si>
  <si>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</si>
  <si>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</si>
  <si>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</si>
  <si>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</si>
  <si>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</si>
  <si>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</si>
  <si>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</si>
  <si>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</si>
  <si>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</si>
  <si>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</si>
  <si>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</si>
  <si>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</si>
  <si>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</si>
  <si>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</si>
  <si>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</si>
  <si>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</si>
  <si>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</si>
  <si>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</si>
  <si>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</si>
  <si>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</si>
  <si>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</si>
  <si>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</si>
  <si>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</si>
  <si>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</si>
  <si>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</si>
  <si>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</si>
  <si>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</si>
  <si>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</si>
  <si>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</si>
  <si>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</si>
  <si>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</si>
  <si>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</si>
  <si>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</si>
  <si>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</si>
  <si>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</si>
  <si>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</si>
  <si>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</si>
  <si>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</si>
  <si>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</si>
  <si>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</si>
  <si>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</si>
  <si>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</si>
  <si>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</si>
  <si>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</si>
  <si>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</si>
  <si>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</si>
  <si>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</si>
  <si>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</si>
  <si>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</si>
  <si>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</si>
  <si>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</si>
  <si>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</si>
  <si>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</si>
  <si>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</si>
  <si>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</si>
  <si>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</si>
  <si>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</si>
  <si>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</si>
  <si>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</si>
  <si>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</si>
  <si>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</si>
  <si>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</si>
  <si>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</si>
  <si>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</si>
  <si>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</si>
  <si>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</si>
  <si>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</si>
  <si>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</si>
  <si>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</si>
  <si>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</si>
  <si>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</si>
  <si>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</si>
  <si>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</si>
  <si>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</si>
  <si>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</si>
  <si>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</si>
  <si>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</si>
  <si>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</si>
  <si>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</si>
  <si>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</si>
  <si>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</si>
  <si>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</si>
  <si>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</si>
  <si>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</si>
  <si>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</si>
  <si>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</si>
  <si>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</si>
  <si>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zat 27 &amp; zon 28 januari '24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</si>
  <si>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</si>
  <si>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</si>
  <si>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</si>
  <si>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</si>
  <si>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</si>
  <si>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</si>
  <si>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</si>
  <si>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</si>
  <si>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</si>
  <si>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</si>
  <si>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</si>
  <si>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</si>
  <si>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</si>
  <si>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</si>
  <si>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</si>
  <si>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</si>
  <si>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</si>
  <si>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</si>
  <si>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</si>
  <si>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</si>
  <si>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</si>
  <si>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</si>
  <si>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</si>
  <si>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</si>
  <si>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</si>
  <si>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</si>
  <si>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</si>
  <si>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</si>
  <si>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</si>
  <si>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</si>
  <si>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</si>
  <si>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</si>
  <si>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</si>
  <si>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</si>
  <si>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</si>
  <si>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</si>
  <si>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</si>
  <si>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</si>
  <si>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</si>
  <si>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</si>
  <si>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</si>
  <si>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</si>
  <si>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</si>
  <si>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</si>
  <si>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POULE B - GEWEST. VOORR. - 5° KLASSE VRIJSPEL KB</t>
  </si>
  <si>
    <t>K. KORTRIJKSE BC</t>
  </si>
  <si>
    <t>VR 11 &amp; WO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</si>
</sst>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27" xfId="2" xr:uid="{00000000-0005-0000-0000-000003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88"/>
  <sheetViews>
    <sheetView tabSelected="1" zoomScale="70" zoomScaleNormal="70" workbookViewId="0">
      <pane ySplit="12" topLeftCell="A13" activePane="bottomLeft" state="frozen"/>
      <selection pane="bottomLeft" activeCell="J35" sqref="J35:J39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1094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1095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1096</v>
      </c>
      <c r="D11" s="83">
        <v>2.2999999999999998</v>
      </c>
      <c r="E11" s="83"/>
      <c r="F11" s="44">
        <v>70</v>
      </c>
      <c r="G11" s="42"/>
      <c r="H11" s="45">
        <v>2.8</v>
      </c>
      <c r="I11" s="45">
        <v>3.6</v>
      </c>
      <c r="J11" s="58">
        <v>4.8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8125</v>
      </c>
      <c r="C13" s="30" t="str">
        <f>IF($B13="","(Naam Speler)",VLOOKUP($B13,LEDEN!$B:$G,5,FALSE))</f>
        <v>LANDRIEU Jan</v>
      </c>
      <c r="D13" s="29" t="str">
        <f>IF($B13="","(Club)",VLOOKUP($B13,LEDEN!$B:$G,3,FALSE))</f>
        <v>KKBC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7300</v>
      </c>
      <c r="C14" s="22" t="str">
        <f>IF($B14="","",VLOOKUP($B14,LEDEN!$B:$G,5,FALSE))</f>
        <v>VANACKER Brecht</v>
      </c>
      <c r="D14" s="21" t="str">
        <f>IF($H14="","",IF($H14&lt;$H$11,"OG",IF($H14&gt;=$J$11,"D.PR",IF($H14&gt;=$I$11,"PROM","MG"))))</f>
        <v>PROM</v>
      </c>
      <c r="E14" s="20">
        <v>2</v>
      </c>
      <c r="F14" s="19">
        <v>70</v>
      </c>
      <c r="G14" s="19">
        <v>18</v>
      </c>
      <c r="H14" s="51">
        <f>IF(G14="","",ROUNDDOWN(F14/G14,2))</f>
        <v>3.88</v>
      </c>
      <c r="I14" s="19">
        <v>11</v>
      </c>
      <c r="J14" s="66">
        <v>3</v>
      </c>
    </row>
    <row r="15" spans="1:13" ht="22.5" customHeight="1" x14ac:dyDescent="0.25">
      <c r="B15" s="18">
        <v>8873</v>
      </c>
      <c r="C15" s="17" t="str">
        <f>IF($B15="","",VLOOKUP($B15,LEDEN!$B:$G,5,FALSE))</f>
        <v>DEVOS Claude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65</v>
      </c>
      <c r="G15" s="14">
        <v>26</v>
      </c>
      <c r="H15" s="52">
        <f t="shared" ref="H15:H17" si="1">IF(G15="","",ROUNDDOWN(F15/G15,2))</f>
        <v>2.5</v>
      </c>
      <c r="I15" s="14">
        <v>13</v>
      </c>
      <c r="J15" s="67"/>
    </row>
    <row r="16" spans="1:13" ht="22.5" customHeight="1" x14ac:dyDescent="0.25">
      <c r="B16" s="18">
        <v>7698</v>
      </c>
      <c r="C16" s="17" t="str">
        <f>IF($B16="","",VLOOKUP($B16,LEDEN!$B:$G,5,FALSE))</f>
        <v>VANFLETEREN Piet</v>
      </c>
      <c r="D16" s="16" t="str">
        <f t="shared" si="0"/>
        <v>OG</v>
      </c>
      <c r="E16" s="15">
        <v>0</v>
      </c>
      <c r="F16" s="14">
        <v>64</v>
      </c>
      <c r="G16" s="14">
        <v>32</v>
      </c>
      <c r="H16" s="52">
        <f t="shared" si="1"/>
        <v>2</v>
      </c>
      <c r="I16" s="14">
        <v>8</v>
      </c>
      <c r="J16" s="67"/>
    </row>
    <row r="17" spans="2:12" ht="22.5" customHeight="1" thickBot="1" x14ac:dyDescent="0.3">
      <c r="B17" s="13">
        <v>7300</v>
      </c>
      <c r="C17" s="12" t="str">
        <f>IF($B17="","",VLOOKUP($B17,LEDEN!$B:$G,5,FALSE))</f>
        <v>VANACKER Brecht</v>
      </c>
      <c r="D17" s="11" t="str">
        <f t="shared" si="0"/>
        <v>OG</v>
      </c>
      <c r="E17" s="10">
        <v>2</v>
      </c>
      <c r="F17" s="9">
        <v>70</v>
      </c>
      <c r="G17" s="9">
        <v>30</v>
      </c>
      <c r="H17" s="53">
        <f t="shared" si="1"/>
        <v>2.33</v>
      </c>
      <c r="I17" s="9">
        <v>12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4</v>
      </c>
      <c r="F18" s="5">
        <f>SUM(F14:F17)</f>
        <v>269</v>
      </c>
      <c r="G18" s="5">
        <f>SUM(G14:G17)</f>
        <v>106</v>
      </c>
      <c r="H18" s="6">
        <f>IF(G18=0,0,ROUNDDOWN(F18/G18,2))</f>
        <v>2.5299999999999998</v>
      </c>
      <c r="I18" s="46">
        <f>MAX(I14:I17)</f>
        <v>13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8873</v>
      </c>
      <c r="C20" s="30" t="str">
        <f>IF($B20="","(Naam Speler)",VLOOKUP($B20,LEDEN!$B:$G,5,FALSE))</f>
        <v>DEVOS Claude</v>
      </c>
      <c r="D20" s="29" t="str">
        <f>IF($B20="","(Club)",VLOOKUP($B20,LEDEN!$B:$G,3,FALSE))</f>
        <v>K.GHOK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7698</v>
      </c>
      <c r="C21" s="22" t="str">
        <f>IF($B21="","",VLOOKUP($B21,LEDEN!$B:$G,5,FALSE))</f>
        <v>VANFLETEREN Piet</v>
      </c>
      <c r="D21" s="21" t="str">
        <f>IF($H21="","",IF($H21&lt;$H$11,"OG",IF($H21&gt;=$J$11,"D.PR",IF($H21&gt;=$I$11,"PROM","MG"))))</f>
        <v>OG</v>
      </c>
      <c r="E21" s="20">
        <v>0</v>
      </c>
      <c r="F21" s="19">
        <v>69</v>
      </c>
      <c r="G21" s="19">
        <v>35</v>
      </c>
      <c r="H21" s="51">
        <f>IF(G21="","",ROUNDDOWN(F21/G21,2))</f>
        <v>1.97</v>
      </c>
      <c r="I21" s="19">
        <v>13</v>
      </c>
      <c r="J21" s="66">
        <v>1</v>
      </c>
    </row>
    <row r="22" spans="2:12" ht="22.5" customHeight="1" x14ac:dyDescent="0.25">
      <c r="B22" s="18">
        <v>8125</v>
      </c>
      <c r="C22" s="17" t="str">
        <f>IF($B22="","",VLOOKUP($B22,LEDEN!$B:$G,5,FALSE))</f>
        <v>LANDRIEU Jan</v>
      </c>
      <c r="D22" s="16" t="str">
        <f t="shared" ref="D22:D24" si="2">IF($H22="","",IF($H22&lt;$H$11,"OG",IF($H22&gt;=$J$11,"D.PR",IF($H22&gt;=$I$11,"PROM","MG"))))</f>
        <v>OG</v>
      </c>
      <c r="E22" s="15">
        <v>2</v>
      </c>
      <c r="F22" s="14">
        <v>70</v>
      </c>
      <c r="G22" s="14">
        <v>26</v>
      </c>
      <c r="H22" s="52">
        <f t="shared" ref="H22:H24" si="3">IF(G22="","",ROUNDDOWN(F22/G22,2))</f>
        <v>2.69</v>
      </c>
      <c r="I22" s="14">
        <v>7</v>
      </c>
      <c r="J22" s="67"/>
    </row>
    <row r="23" spans="2:12" ht="22.5" customHeight="1" x14ac:dyDescent="0.25">
      <c r="B23" s="18">
        <v>7300</v>
      </c>
      <c r="C23" s="17" t="str">
        <f>IF($B23="","",VLOOKUP($B23,LEDEN!$B:$G,5,FALSE))</f>
        <v>VANACKER Brecht</v>
      </c>
      <c r="D23" s="16" t="str">
        <f t="shared" si="2"/>
        <v>OG</v>
      </c>
      <c r="E23" s="15">
        <v>2</v>
      </c>
      <c r="F23" s="14">
        <v>70</v>
      </c>
      <c r="G23" s="14">
        <v>26</v>
      </c>
      <c r="H23" s="52">
        <f t="shared" si="3"/>
        <v>2.69</v>
      </c>
      <c r="I23" s="14">
        <v>10</v>
      </c>
      <c r="J23" s="67"/>
    </row>
    <row r="24" spans="2:12" ht="22.5" customHeight="1" thickBot="1" x14ac:dyDescent="0.3">
      <c r="B24" s="13">
        <v>7698</v>
      </c>
      <c r="C24" s="12" t="str">
        <f>IF($B24="","",VLOOKUP($B24,LEDEN!$B:$G,5,FALSE))</f>
        <v>VANFLETEREN Piet</v>
      </c>
      <c r="D24" s="11" t="str">
        <f t="shared" si="2"/>
        <v>OG</v>
      </c>
      <c r="E24" s="10">
        <v>2</v>
      </c>
      <c r="F24" s="9">
        <v>70</v>
      </c>
      <c r="G24" s="9">
        <v>31</v>
      </c>
      <c r="H24" s="53">
        <f t="shared" si="3"/>
        <v>2.25</v>
      </c>
      <c r="I24" s="9">
        <v>10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6</v>
      </c>
      <c r="F25" s="5">
        <f>SUM(F21:F24)</f>
        <v>279</v>
      </c>
      <c r="G25" s="5">
        <f>SUM(G21:G24)</f>
        <v>118</v>
      </c>
      <c r="H25" s="6">
        <f>IF(G25=0,0,ROUNDDOWN(F25/G25,2))</f>
        <v>2.36</v>
      </c>
      <c r="I25" s="46">
        <f>MAX(I21:I24)</f>
        <v>13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7698</v>
      </c>
      <c r="C27" s="30" t="str">
        <f>IF($B27="","(Naam Speler)",VLOOKUP($B27,LEDEN!$B:$G,5,FALSE))</f>
        <v>VANFLETEREN Piet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8873</v>
      </c>
      <c r="C28" s="22" t="str">
        <f>IF($B28="","",VLOOKUP($B28,LEDEN!$B:$G,5,FALSE))</f>
        <v>DEVOS Claude</v>
      </c>
      <c r="D28" s="21" t="str">
        <f>IF($H28="","",IF($H28&lt;$H$11,"OG",IF($H28&gt;=$J$11,"D.PR",IF($H28&gt;=$I$11,"PROM","MG"))))</f>
        <v>OG</v>
      </c>
      <c r="E28" s="20">
        <v>2</v>
      </c>
      <c r="F28" s="19">
        <v>70</v>
      </c>
      <c r="G28" s="19">
        <v>35</v>
      </c>
      <c r="H28" s="51">
        <f>IF(G28="","",ROUNDDOWN(F28/G28,2))</f>
        <v>2</v>
      </c>
      <c r="I28" s="19">
        <v>9</v>
      </c>
      <c r="J28" s="66">
        <v>2</v>
      </c>
    </row>
    <row r="29" spans="2:12" ht="22.5" customHeight="1" x14ac:dyDescent="0.25">
      <c r="B29" s="18">
        <v>7300</v>
      </c>
      <c r="C29" s="17" t="str">
        <f>IF($B29="","",VLOOKUP($B29,LEDEN!$B:$G,5,FALSE))</f>
        <v>VANACKER Brecht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70</v>
      </c>
      <c r="G29" s="14">
        <v>26</v>
      </c>
      <c r="H29" s="52">
        <f t="shared" ref="H29:H31" si="5">IF(G29="","",ROUNDDOWN(F29/G29,2))</f>
        <v>2.69</v>
      </c>
      <c r="I29" s="14">
        <v>10</v>
      </c>
      <c r="J29" s="67"/>
    </row>
    <row r="30" spans="2:12" ht="22.5" customHeight="1" x14ac:dyDescent="0.25">
      <c r="B30" s="18">
        <v>8125</v>
      </c>
      <c r="C30" s="17" t="str">
        <f>IF($B30="","",VLOOKUP($B30,LEDEN!$B:$G,5,FALSE))</f>
        <v>LANDRIEU Jan</v>
      </c>
      <c r="D30" s="16" t="str">
        <f t="shared" si="4"/>
        <v>OG</v>
      </c>
      <c r="E30" s="15">
        <v>2</v>
      </c>
      <c r="F30" s="14">
        <v>70</v>
      </c>
      <c r="G30" s="14">
        <v>32</v>
      </c>
      <c r="H30" s="52">
        <f t="shared" si="5"/>
        <v>2.1800000000000002</v>
      </c>
      <c r="I30" s="14">
        <v>8</v>
      </c>
      <c r="J30" s="67"/>
    </row>
    <row r="31" spans="2:12" ht="22.5" customHeight="1" thickBot="1" x14ac:dyDescent="0.3">
      <c r="B31" s="13">
        <v>8873</v>
      </c>
      <c r="C31" s="12" t="str">
        <f>IF($B31="","",VLOOKUP($B31,LEDEN!$B:$G,5,FALSE))</f>
        <v>DEVOS Claude</v>
      </c>
      <c r="D31" s="11" t="str">
        <f t="shared" si="4"/>
        <v>OG</v>
      </c>
      <c r="E31" s="10">
        <v>0</v>
      </c>
      <c r="F31" s="9">
        <v>54</v>
      </c>
      <c r="G31" s="9">
        <v>31</v>
      </c>
      <c r="H31" s="53">
        <f t="shared" si="5"/>
        <v>1.74</v>
      </c>
      <c r="I31" s="9">
        <v>10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6</v>
      </c>
      <c r="F32" s="5">
        <f>SUM(F28:F31)</f>
        <v>264</v>
      </c>
      <c r="G32" s="5">
        <f>SUM(G28:G31)</f>
        <v>124</v>
      </c>
      <c r="H32" s="6">
        <f>IF(G32=0,0,ROUNDDOWN(F32/G32,2))</f>
        <v>2.12</v>
      </c>
      <c r="I32" s="46">
        <f>MAX(I28:I31)</f>
        <v>10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7300</v>
      </c>
      <c r="C34" s="30" t="str">
        <f>IF($B34="","(Naam Speler)",VLOOKUP($B34,LEDEN!$B:$G,5,FALSE))</f>
        <v>VANACKER Brecht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8125</v>
      </c>
      <c r="C35" s="22" t="str">
        <f>IF($B35="","",VLOOKUP($B35,LEDEN!$B:$G,5,FALSE))</f>
        <v>LANDRIEU Jan</v>
      </c>
      <c r="D35" s="21" t="str">
        <f>IF($H35="","",IF($H35&lt;$H$11,"OG",IF($H35&gt;=$J$11,"D.PR",IF($H35&gt;=$I$11,"PROM","MG"))))</f>
        <v>OG</v>
      </c>
      <c r="E35" s="20">
        <v>0</v>
      </c>
      <c r="F35" s="19">
        <v>29</v>
      </c>
      <c r="G35" s="19">
        <v>18</v>
      </c>
      <c r="H35" s="51">
        <f>IF(G35="","",ROUNDDOWN(F35/G35,2))</f>
        <v>1.61</v>
      </c>
      <c r="I35" s="19">
        <v>9</v>
      </c>
      <c r="J35" s="66">
        <v>4</v>
      </c>
    </row>
    <row r="36" spans="2:12" ht="22.5" customHeight="1" x14ac:dyDescent="0.25">
      <c r="B36" s="18">
        <v>7698</v>
      </c>
      <c r="C36" s="17" t="str">
        <f>IF($B36="","",VLOOKUP($B36,LEDEN!$B:$G,5,FALSE))</f>
        <v>VANFLETEREN Piet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48</v>
      </c>
      <c r="G36" s="14">
        <v>26</v>
      </c>
      <c r="H36" s="52">
        <f t="shared" ref="H36:H38" si="7">IF(G36="","",ROUNDDOWN(F36/G36,2))</f>
        <v>1.84</v>
      </c>
      <c r="I36" s="14">
        <v>9</v>
      </c>
      <c r="J36" s="67"/>
    </row>
    <row r="37" spans="2:12" ht="22.5" customHeight="1" x14ac:dyDescent="0.25">
      <c r="B37" s="18">
        <v>8873</v>
      </c>
      <c r="C37" s="17" t="str">
        <f>IF($B37="","",VLOOKUP($B37,LEDEN!$B:$G,5,FALSE))</f>
        <v>DEVOS Claude</v>
      </c>
      <c r="D37" s="16" t="str">
        <f t="shared" si="6"/>
        <v>OG</v>
      </c>
      <c r="E37" s="15">
        <v>0</v>
      </c>
      <c r="F37" s="14">
        <v>62</v>
      </c>
      <c r="G37" s="14">
        <v>26</v>
      </c>
      <c r="H37" s="52">
        <f t="shared" si="7"/>
        <v>2.38</v>
      </c>
      <c r="I37" s="14">
        <v>12</v>
      </c>
      <c r="J37" s="67"/>
    </row>
    <row r="38" spans="2:12" ht="22.5" customHeight="1" thickBot="1" x14ac:dyDescent="0.3">
      <c r="B38" s="13">
        <v>8125</v>
      </c>
      <c r="C38" s="12" t="str">
        <f>IF($B38="","",VLOOKUP($B38,LEDEN!$B:$G,5,FALSE))</f>
        <v>LANDRIEU Jan</v>
      </c>
      <c r="D38" s="11" t="str">
        <f t="shared" si="6"/>
        <v>OG</v>
      </c>
      <c r="E38" s="10">
        <v>0</v>
      </c>
      <c r="F38" s="9">
        <v>63</v>
      </c>
      <c r="G38" s="9">
        <v>30</v>
      </c>
      <c r="H38" s="53">
        <f t="shared" si="7"/>
        <v>2.1</v>
      </c>
      <c r="I38" s="9">
        <v>11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OG</v>
      </c>
      <c r="E39" s="7">
        <f>SUM(E35:E38)</f>
        <v>0</v>
      </c>
      <c r="F39" s="5">
        <f>SUM(F35:F38)</f>
        <v>202</v>
      </c>
      <c r="G39" s="5">
        <f>SUM(G35:G38)</f>
        <v>100</v>
      </c>
      <c r="H39" s="6">
        <f>IF(G39=0,0,ROUNDDOWN(F39/G39,2))</f>
        <v>2.02</v>
      </c>
      <c r="I39" s="46">
        <f>MAX(I35:I38)</f>
        <v>12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3320312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1044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907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920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1049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908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908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908</v>
      </c>
      <c r="F5" s="61" t="s">
        <v>1003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908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908</v>
      </c>
      <c r="F7" s="61" t="s">
        <v>940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908</v>
      </c>
      <c r="F8" s="61" t="s">
        <v>910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908</v>
      </c>
      <c r="F9" s="61" t="s">
        <v>941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908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908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908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908</v>
      </c>
      <c r="F13" s="61" t="s">
        <v>1071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908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908</v>
      </c>
      <c r="F15" s="61" t="s">
        <v>942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908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908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911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911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911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911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911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911</v>
      </c>
      <c r="F23" s="61" t="s">
        <v>1046</v>
      </c>
    </row>
    <row r="24" spans="2:7" ht="14.25" customHeight="1" x14ac:dyDescent="0.25">
      <c r="B24" s="60">
        <v>7102</v>
      </c>
      <c r="C24" s="60" t="s">
        <v>945</v>
      </c>
      <c r="D24" s="60" t="s">
        <v>946</v>
      </c>
      <c r="E24" s="60" t="s">
        <v>947</v>
      </c>
      <c r="F24" s="61" t="s">
        <v>948</v>
      </c>
      <c r="G24" s="60" t="s">
        <v>867</v>
      </c>
    </row>
    <row r="25" spans="2:7" ht="14.25" customHeight="1" x14ac:dyDescent="0.25">
      <c r="B25" s="60">
        <v>9283</v>
      </c>
      <c r="C25" s="60" t="s">
        <v>945</v>
      </c>
      <c r="D25" s="60" t="s">
        <v>946</v>
      </c>
      <c r="E25" s="60" t="s">
        <v>947</v>
      </c>
      <c r="F25" s="61" t="s">
        <v>541</v>
      </c>
    </row>
    <row r="26" spans="2:7" ht="14.25" customHeight="1" x14ac:dyDescent="0.25">
      <c r="B26" s="60">
        <v>4341</v>
      </c>
      <c r="C26" s="60" t="s">
        <v>945</v>
      </c>
      <c r="D26" s="60" t="s">
        <v>946</v>
      </c>
      <c r="E26" s="60" t="s">
        <v>947</v>
      </c>
      <c r="F26" s="61" t="s">
        <v>646</v>
      </c>
    </row>
    <row r="27" spans="2:7" ht="14.25" customHeight="1" x14ac:dyDescent="0.25">
      <c r="B27" s="60">
        <v>7130</v>
      </c>
      <c r="C27" s="60" t="s">
        <v>945</v>
      </c>
      <c r="D27" s="60" t="s">
        <v>946</v>
      </c>
      <c r="E27" s="60" t="s">
        <v>947</v>
      </c>
      <c r="F27" s="61" t="s">
        <v>995</v>
      </c>
    </row>
    <row r="28" spans="2:7" ht="14.25" customHeight="1" x14ac:dyDescent="0.25">
      <c r="B28" s="60">
        <v>2211</v>
      </c>
      <c r="C28" s="60" t="s">
        <v>945</v>
      </c>
      <c r="D28" s="60" t="s">
        <v>946</v>
      </c>
      <c r="E28" s="60" t="s">
        <v>947</v>
      </c>
      <c r="F28" s="61" t="s">
        <v>581</v>
      </c>
    </row>
    <row r="29" spans="2:7" ht="14.25" customHeight="1" x14ac:dyDescent="0.25">
      <c r="B29" s="60">
        <v>6767</v>
      </c>
      <c r="C29" s="60" t="s">
        <v>945</v>
      </c>
      <c r="D29" s="60" t="s">
        <v>946</v>
      </c>
      <c r="E29" s="60" t="s">
        <v>947</v>
      </c>
      <c r="F29" s="61" t="s">
        <v>1004</v>
      </c>
    </row>
    <row r="30" spans="2:7" ht="14.25" customHeight="1" x14ac:dyDescent="0.25">
      <c r="B30" s="60">
        <v>6769</v>
      </c>
      <c r="C30" s="60" t="s">
        <v>945</v>
      </c>
      <c r="D30" s="60" t="s">
        <v>946</v>
      </c>
      <c r="E30" s="60" t="s">
        <v>947</v>
      </c>
      <c r="F30" s="61" t="s">
        <v>1005</v>
      </c>
    </row>
    <row r="31" spans="2:7" ht="14.25" customHeight="1" x14ac:dyDescent="0.25">
      <c r="B31" s="60">
        <v>2218</v>
      </c>
      <c r="C31" s="60" t="s">
        <v>945</v>
      </c>
      <c r="D31" s="60" t="s">
        <v>946</v>
      </c>
      <c r="E31" s="60" t="s">
        <v>947</v>
      </c>
      <c r="F31" s="61" t="s">
        <v>949</v>
      </c>
    </row>
    <row r="32" spans="2:7" ht="14.25" customHeight="1" x14ac:dyDescent="0.25">
      <c r="B32" s="60">
        <v>7090</v>
      </c>
      <c r="C32" s="60" t="s">
        <v>945</v>
      </c>
      <c r="D32" s="60" t="s">
        <v>946</v>
      </c>
      <c r="E32" s="60" t="s">
        <v>947</v>
      </c>
      <c r="F32" s="61" t="s">
        <v>950</v>
      </c>
    </row>
    <row r="33" spans="2:7" ht="14.25" customHeight="1" x14ac:dyDescent="0.25">
      <c r="B33" s="60">
        <v>7132</v>
      </c>
      <c r="C33" s="60" t="s">
        <v>945</v>
      </c>
      <c r="D33" s="60" t="s">
        <v>946</v>
      </c>
      <c r="E33" s="60" t="s">
        <v>947</v>
      </c>
      <c r="F33" s="61" t="s">
        <v>997</v>
      </c>
    </row>
    <row r="34" spans="2:7" ht="14.25" customHeight="1" x14ac:dyDescent="0.25">
      <c r="B34" s="60">
        <v>6088</v>
      </c>
      <c r="C34" s="60" t="s">
        <v>945</v>
      </c>
      <c r="D34" s="60" t="s">
        <v>946</v>
      </c>
      <c r="E34" s="60" t="s">
        <v>947</v>
      </c>
      <c r="F34" s="61" t="s">
        <v>737</v>
      </c>
    </row>
    <row r="35" spans="2:7" ht="14.25" customHeight="1" x14ac:dyDescent="0.25">
      <c r="B35" s="60">
        <v>6777</v>
      </c>
      <c r="C35" s="60" t="s">
        <v>945</v>
      </c>
      <c r="D35" s="60" t="s">
        <v>946</v>
      </c>
      <c r="E35" s="60" t="s">
        <v>947</v>
      </c>
      <c r="F35" s="61" t="s">
        <v>1006</v>
      </c>
    </row>
    <row r="36" spans="2:7" ht="14.25" customHeight="1" x14ac:dyDescent="0.25">
      <c r="B36" s="60">
        <v>1414</v>
      </c>
      <c r="C36" s="60" t="s">
        <v>945</v>
      </c>
      <c r="D36" s="60" t="s">
        <v>946</v>
      </c>
      <c r="E36" s="60" t="s">
        <v>947</v>
      </c>
      <c r="F36" s="61" t="s">
        <v>561</v>
      </c>
    </row>
    <row r="37" spans="2:7" ht="14.25" customHeight="1" x14ac:dyDescent="0.25">
      <c r="B37" s="60">
        <v>6778</v>
      </c>
      <c r="C37" s="60" t="s">
        <v>945</v>
      </c>
      <c r="D37" s="60" t="s">
        <v>946</v>
      </c>
      <c r="E37" s="60" t="s">
        <v>947</v>
      </c>
      <c r="F37" s="61" t="s">
        <v>1007</v>
      </c>
    </row>
    <row r="38" spans="2:7" ht="14.25" customHeight="1" x14ac:dyDescent="0.25">
      <c r="B38" s="60">
        <v>4301</v>
      </c>
      <c r="C38" s="60" t="s">
        <v>945</v>
      </c>
      <c r="D38" s="60" t="s">
        <v>946</v>
      </c>
      <c r="E38" s="60" t="s">
        <v>947</v>
      </c>
      <c r="F38" s="61" t="s">
        <v>718</v>
      </c>
    </row>
    <row r="39" spans="2:7" ht="14.25" customHeight="1" x14ac:dyDescent="0.25">
      <c r="B39" s="60">
        <v>6039</v>
      </c>
      <c r="C39" s="60" t="s">
        <v>945</v>
      </c>
      <c r="D39" s="60" t="s">
        <v>946</v>
      </c>
      <c r="E39" s="60" t="s">
        <v>947</v>
      </c>
      <c r="F39" s="61" t="s">
        <v>1050</v>
      </c>
      <c r="G39" s="60" t="s">
        <v>867</v>
      </c>
    </row>
    <row r="40" spans="2:7" ht="14.25" customHeight="1" x14ac:dyDescent="0.25">
      <c r="B40" s="60">
        <v>5198</v>
      </c>
      <c r="C40" s="60" t="s">
        <v>945</v>
      </c>
      <c r="D40" s="60" t="s">
        <v>946</v>
      </c>
      <c r="E40" s="60" t="s">
        <v>947</v>
      </c>
      <c r="F40" s="61" t="s">
        <v>740</v>
      </c>
    </row>
    <row r="41" spans="2:7" ht="14.25" customHeight="1" x14ac:dyDescent="0.25">
      <c r="B41" s="60">
        <v>4320</v>
      </c>
      <c r="C41" s="60" t="s">
        <v>945</v>
      </c>
      <c r="D41" s="60" t="s">
        <v>946</v>
      </c>
      <c r="E41" s="60" t="s">
        <v>947</v>
      </c>
      <c r="F41" s="61" t="s">
        <v>741</v>
      </c>
    </row>
    <row r="42" spans="2:7" ht="14.25" customHeight="1" x14ac:dyDescent="0.25">
      <c r="B42" s="60">
        <v>7091</v>
      </c>
      <c r="C42" s="60" t="s">
        <v>945</v>
      </c>
      <c r="D42" s="60" t="s">
        <v>946</v>
      </c>
      <c r="E42" s="60" t="s">
        <v>947</v>
      </c>
      <c r="F42" s="61" t="s">
        <v>952</v>
      </c>
    </row>
    <row r="43" spans="2:7" ht="14.25" customHeight="1" x14ac:dyDescent="0.25">
      <c r="B43" s="62">
        <v>6454</v>
      </c>
      <c r="C43" s="60" t="s">
        <v>945</v>
      </c>
      <c r="D43" s="60" t="s">
        <v>946</v>
      </c>
      <c r="E43" s="60" t="s">
        <v>947</v>
      </c>
      <c r="F43" s="61" t="s">
        <v>745</v>
      </c>
    </row>
    <row r="44" spans="2:7" ht="14.25" customHeight="1" x14ac:dyDescent="0.25">
      <c r="B44" s="60">
        <v>7096</v>
      </c>
      <c r="C44" s="60" t="s">
        <v>945</v>
      </c>
      <c r="D44" s="60" t="s">
        <v>946</v>
      </c>
      <c r="E44" s="60" t="s">
        <v>947</v>
      </c>
      <c r="F44" s="61" t="s">
        <v>953</v>
      </c>
    </row>
    <row r="45" spans="2:7" ht="14.25" customHeight="1" x14ac:dyDescent="0.25">
      <c r="B45" s="60">
        <v>4352</v>
      </c>
      <c r="C45" s="60" t="s">
        <v>945</v>
      </c>
      <c r="D45" s="60" t="s">
        <v>946</v>
      </c>
      <c r="E45" s="60" t="s">
        <v>947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1051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912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912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912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912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912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912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912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912</v>
      </c>
      <c r="F64" s="61" t="s">
        <v>1052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912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912</v>
      </c>
      <c r="F66" s="61" t="s">
        <v>1072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912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912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912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912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912</v>
      </c>
      <c r="F71" s="61" t="s">
        <v>1045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912</v>
      </c>
      <c r="F72" s="61" t="s">
        <v>1053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912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912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912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912</v>
      </c>
      <c r="F76" s="61" t="s">
        <v>1009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912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1010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1073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1002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913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913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913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913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913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913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913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913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913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913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913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1011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1011</v>
      </c>
      <c r="F96" s="61" t="s">
        <v>958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1011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1011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1011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1011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1011</v>
      </c>
      <c r="F101" s="61" t="s">
        <v>1054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1011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914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914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914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914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914</v>
      </c>
      <c r="F107" s="61" t="s">
        <v>1012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914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914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914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914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914</v>
      </c>
      <c r="F112" s="61" t="s">
        <v>1013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914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914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914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914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914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914</v>
      </c>
      <c r="F118" s="61" t="s">
        <v>1055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914</v>
      </c>
      <c r="F119" s="61" t="s">
        <v>1056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914</v>
      </c>
      <c r="F120" s="61" t="s">
        <v>960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914</v>
      </c>
      <c r="F121" s="61" t="s">
        <v>1014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914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914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914</v>
      </c>
      <c r="F124" s="61" t="s">
        <v>961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914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914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914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914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914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914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914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914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914</v>
      </c>
      <c r="F133" s="61" t="s">
        <v>1015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914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914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914</v>
      </c>
      <c r="F136" s="61" t="s">
        <v>203</v>
      </c>
      <c r="G136" s="60" t="s">
        <v>1019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914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914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914</v>
      </c>
      <c r="F139" s="61" t="s">
        <v>1057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914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914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914</v>
      </c>
      <c r="F142" s="61" t="s">
        <v>1074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914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914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914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914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914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914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915</v>
      </c>
      <c r="F149" s="61" t="s">
        <v>1075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915</v>
      </c>
      <c r="F150" s="61" t="s">
        <v>1076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915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915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915</v>
      </c>
      <c r="F153" s="61" t="s">
        <v>1077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915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915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915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915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915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915</v>
      </c>
      <c r="F159" s="61" t="s">
        <v>1078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915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915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915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917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917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917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917</v>
      </c>
      <c r="F166" s="61" t="s">
        <v>1016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917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917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917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917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917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917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917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917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917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917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917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917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917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917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917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917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917</v>
      </c>
      <c r="F183" s="61" t="s">
        <v>1058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917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917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917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917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917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917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917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917</v>
      </c>
      <c r="F191" s="61" t="s">
        <v>964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917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917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918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918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918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918</v>
      </c>
      <c r="F197" s="61" t="s">
        <v>1059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918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918</v>
      </c>
      <c r="F199" s="61" t="s">
        <v>1017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918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918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918</v>
      </c>
      <c r="F202" s="61" t="s">
        <v>1018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918</v>
      </c>
      <c r="F203" s="61" t="s">
        <v>965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918</v>
      </c>
      <c r="F204" s="61" t="s">
        <v>966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920</v>
      </c>
      <c r="F205" s="61" t="s">
        <v>967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920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920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920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920</v>
      </c>
      <c r="F209" s="61" t="s">
        <v>1079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920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920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920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920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920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920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920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920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920</v>
      </c>
      <c r="F218" s="61" t="s">
        <v>1020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920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920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920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920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920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920</v>
      </c>
      <c r="F224" s="61" t="s">
        <v>1080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920</v>
      </c>
      <c r="F225" s="61" t="s">
        <v>921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920</v>
      </c>
      <c r="F226" s="61" t="s">
        <v>922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920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920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920</v>
      </c>
      <c r="F229" s="61" t="s">
        <v>1060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920</v>
      </c>
      <c r="F230" s="61" t="s">
        <v>1021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920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920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920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923</v>
      </c>
      <c r="F234" s="61" t="s">
        <v>971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923</v>
      </c>
      <c r="F235" s="61" t="s">
        <v>973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923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923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923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1022</v>
      </c>
      <c r="E239" s="60" t="s">
        <v>933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1022</v>
      </c>
      <c r="E240" s="60" t="s">
        <v>933</v>
      </c>
      <c r="F240" s="61" t="s">
        <v>983</v>
      </c>
    </row>
    <row r="241" spans="2:7" ht="14.25" customHeight="1" x14ac:dyDescent="0.25">
      <c r="B241" s="60">
        <v>6710</v>
      </c>
      <c r="C241" s="60" t="s">
        <v>896</v>
      </c>
      <c r="D241" s="60" t="s">
        <v>1022</v>
      </c>
      <c r="E241" s="60" t="s">
        <v>933</v>
      </c>
      <c r="F241" s="61" t="s">
        <v>1023</v>
      </c>
    </row>
    <row r="242" spans="2:7" ht="14.25" customHeight="1" x14ac:dyDescent="0.25">
      <c r="B242" s="60">
        <v>9780</v>
      </c>
      <c r="C242" s="60" t="s">
        <v>896</v>
      </c>
      <c r="D242" s="60" t="s">
        <v>1022</v>
      </c>
      <c r="E242" s="60" t="s">
        <v>933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1022</v>
      </c>
      <c r="E243" s="60" t="s">
        <v>933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1022</v>
      </c>
      <c r="E244" s="60" t="s">
        <v>933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1022</v>
      </c>
      <c r="E245" s="60" t="s">
        <v>933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1022</v>
      </c>
      <c r="E246" s="60" t="s">
        <v>933</v>
      </c>
      <c r="F246" s="61" t="s">
        <v>1024</v>
      </c>
    </row>
    <row r="247" spans="2:7" ht="14.25" customHeight="1" x14ac:dyDescent="0.25">
      <c r="B247" s="60">
        <v>9777</v>
      </c>
      <c r="C247" s="60" t="s">
        <v>896</v>
      </c>
      <c r="D247" s="60" t="s">
        <v>1022</v>
      </c>
      <c r="E247" s="60" t="s">
        <v>933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1022</v>
      </c>
      <c r="E248" s="60" t="s">
        <v>933</v>
      </c>
      <c r="F248" s="61" t="s">
        <v>1025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924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924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924</v>
      </c>
      <c r="F251" s="61" t="s">
        <v>1001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924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924</v>
      </c>
      <c r="F253" s="61" t="s">
        <v>1081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924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924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924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924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924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924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924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924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924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924</v>
      </c>
      <c r="F263" s="61" t="s">
        <v>925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924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924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924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924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924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924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924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924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926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926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926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926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926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926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926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926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926</v>
      </c>
      <c r="F280" s="61" t="s">
        <v>1082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926</v>
      </c>
      <c r="F281" s="61" t="s">
        <v>954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926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926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926</v>
      </c>
      <c r="F284" s="61" t="s">
        <v>955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926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926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926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926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926</v>
      </c>
      <c r="F289" s="61" t="s">
        <v>1026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926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926</v>
      </c>
      <c r="F291" s="61" t="s">
        <v>1027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926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926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926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926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926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926</v>
      </c>
      <c r="F297" s="61" t="s">
        <v>975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926</v>
      </c>
      <c r="F298" s="61" t="s">
        <v>1083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926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927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927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927</v>
      </c>
      <c r="F302" s="61" t="s">
        <v>976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927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927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927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927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927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927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927</v>
      </c>
      <c r="F309" s="61" t="s">
        <v>1061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927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927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927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927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927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927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927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928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928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928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928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928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928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928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928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928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928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928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928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928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928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929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929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929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929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929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929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929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929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929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929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929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929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929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929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929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929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930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930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930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930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930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930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930</v>
      </c>
      <c r="F353" s="61" t="s">
        <v>1062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930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930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930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930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930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930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930</v>
      </c>
      <c r="F360" s="61" t="s">
        <v>1084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930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930</v>
      </c>
      <c r="F362" s="61" t="s">
        <v>978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930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930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930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930</v>
      </c>
      <c r="F366" s="61" t="s">
        <v>1063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930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930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930</v>
      </c>
      <c r="F369" s="61" t="s">
        <v>1029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930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930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930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930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930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930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930</v>
      </c>
      <c r="F376" s="61" t="s">
        <v>1030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930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930</v>
      </c>
      <c r="F378" s="61" t="s">
        <v>1085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930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930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930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930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930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930</v>
      </c>
      <c r="F384" s="61" t="s">
        <v>1064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931</v>
      </c>
      <c r="F385" s="61" t="s">
        <v>1031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931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931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931</v>
      </c>
      <c r="F388" s="61" t="s">
        <v>981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931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931</v>
      </c>
      <c r="F390" s="61" t="s">
        <v>982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931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931</v>
      </c>
      <c r="F392" s="61" t="s">
        <v>932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931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931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931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931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934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934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934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934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934</v>
      </c>
      <c r="F401" s="61" t="s">
        <v>984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934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934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934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934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934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934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934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934</v>
      </c>
      <c r="F409" s="61" t="s">
        <v>1065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934</v>
      </c>
      <c r="F410" s="61" t="s">
        <v>985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934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934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934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934</v>
      </c>
      <c r="F414" s="61" t="s">
        <v>1066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934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934</v>
      </c>
      <c r="F416" s="61" t="s">
        <v>986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934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934</v>
      </c>
      <c r="F418" s="61" t="s">
        <v>1067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934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934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934</v>
      </c>
      <c r="F421" s="61" t="s">
        <v>1028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934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934</v>
      </c>
      <c r="F423" s="61" t="s">
        <v>1032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934</v>
      </c>
      <c r="F424" s="61" t="s">
        <v>1068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935</v>
      </c>
      <c r="F425" s="61" t="s">
        <v>1086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935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935</v>
      </c>
      <c r="F427" s="61" t="s">
        <v>987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935</v>
      </c>
      <c r="F428" s="61" t="s">
        <v>988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935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935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935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935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935</v>
      </c>
      <c r="F433" s="61" t="s">
        <v>989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935</v>
      </c>
      <c r="F434" s="61" t="s">
        <v>1069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935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935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935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937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937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937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937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937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937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937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937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937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937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937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937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937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937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937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937</v>
      </c>
      <c r="F453" s="61" t="s">
        <v>1034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937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937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937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937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937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937</v>
      </c>
      <c r="F459" s="61" t="s">
        <v>1047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937</v>
      </c>
      <c r="F460" s="61" t="s">
        <v>992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938</v>
      </c>
      <c r="F461" s="61" t="s">
        <v>1087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938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938</v>
      </c>
      <c r="F463" s="61" t="s">
        <v>993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938</v>
      </c>
      <c r="F464" s="61" t="s">
        <v>994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938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938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938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938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938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938</v>
      </c>
      <c r="F470" s="61" t="s">
        <v>1088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938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939</v>
      </c>
      <c r="F472" s="61" t="s">
        <v>1036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939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939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939</v>
      </c>
      <c r="F475" s="61" t="s">
        <v>1037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939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939</v>
      </c>
      <c r="F477" s="61" t="s">
        <v>1089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939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939</v>
      </c>
      <c r="F479" s="61" t="s">
        <v>1048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939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939</v>
      </c>
      <c r="F481" s="61" t="s">
        <v>1038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939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939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939</v>
      </c>
      <c r="F484" s="61" t="s">
        <v>1039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939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939</v>
      </c>
      <c r="F486" s="61" t="s">
        <v>1070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939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939</v>
      </c>
      <c r="F488" s="61" t="s">
        <v>998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939</v>
      </c>
      <c r="F489" s="61" t="s">
        <v>1090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939</v>
      </c>
      <c r="F490" s="61" t="s">
        <v>1091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939</v>
      </c>
      <c r="F491" s="61" t="s">
        <v>1040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1041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1041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1041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1041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1041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1041</v>
      </c>
      <c r="F497" s="61" t="s">
        <v>979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1041</v>
      </c>
      <c r="F498" s="61" t="s">
        <v>936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1041</v>
      </c>
      <c r="F499" s="61" t="s">
        <v>1042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916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972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968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974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909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1019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1092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963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1000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1093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977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990</v>
      </c>
    </row>
    <row r="748" spans="2:6" ht="14.25" customHeight="1" x14ac:dyDescent="0.25">
      <c r="B748" s="60">
        <v>7301</v>
      </c>
      <c r="F748" s="61" t="s">
        <v>996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943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951</v>
      </c>
    </row>
    <row r="767" spans="2:6" ht="14.25" customHeight="1" x14ac:dyDescent="0.25">
      <c r="B767" s="60">
        <v>7185</v>
      </c>
      <c r="F767" s="61" t="s">
        <v>944</v>
      </c>
    </row>
    <row r="768" spans="2:6" ht="14.25" customHeight="1" x14ac:dyDescent="0.25">
      <c r="B768" s="60">
        <v>7072</v>
      </c>
      <c r="F768" s="61" t="s">
        <v>980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969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1008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956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957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962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1033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959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1035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991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999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1043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970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919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0000000-0009-0000-0000-000002000000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2024-10-11T19:45:04Z</cp:lastPrinted>
  <dcterms:created xsi:type="dcterms:W3CDTF">2020-03-24T15:39:01Z</dcterms:created>
  <dcterms:modified xsi:type="dcterms:W3CDTF">2024-10-23T19:02:06Z</dcterms:modified>
</cp:coreProperties>
</file>