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'Districtfinale'!$A$1:$L$56</definedName>
  </definedNames>
  <calcPr fullCalcOnLoad="1"/>
</workbook>
</file>

<file path=xl/sharedStrings.xml><?xml version="1.0" encoding="utf-8"?>
<sst xmlns="http://schemas.openxmlformats.org/spreadsheetml/2006/main" count="93" uniqueCount="32">
  <si>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</si>
  <si>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</si>
  <si>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</si>
  <si>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</si>
  <si>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</si>
  <si>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</si>
  <si>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</si>
  <si>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</si>
  <si>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</si>
  <si>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</si>
  <si>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</si>
  <si>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</si>
  <si>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</si>
  <si>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</si>
  <si>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</si>
  <si>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</si>
  <si>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</si>
  <si>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De Witte Franky</t>
  </si>
  <si>
    <t>DE WITTE Franky</t>
  </si>
  <si>
    <t>BC 't Sleepbootje (BCSK)</t>
  </si>
  <si>
    <t xml:space="preserve">Datum: 16.11.2013 en 17.11.2013                                            </t>
  </si>
  <si>
    <t>Janssens Dirk</t>
  </si>
  <si>
    <t>JANSSENS Dirk</t>
  </si>
  <si>
    <t>MAES Georges</t>
  </si>
  <si>
    <t>Vergauwen Birgitte</t>
  </si>
  <si>
    <t>VERGAUWEN Birgitte</t>
  </si>
  <si>
    <t>Maes Georges</t>
  </si>
  <si>
    <t>BC Quality (QU)</t>
  </si>
  <si>
    <t>Boone Koen</t>
  </si>
  <si>
    <t xml:space="preserve">plaats vindt op 14 en 15 december 2013 in district Gent.   </t>
  </si>
  <si>
    <t>BOONE Koen (RS)</t>
  </si>
  <si>
    <r>
      <rPr>
        <b/>
        <sz val="10"/>
        <rFont val="Arial"/>
        <family val="2"/>
      </rPr>
      <t>DE WITTE Franky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</si>
</sst>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55"/>
  <sheetViews>
    <sheetView tabSelected="1" zoomScaleSheetLayoutView="100" zoomScalePageLayoutView="0" workbookViewId="0" topLeftCell="A1">
      <selection activeCell="S29" sqref="S29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6" t="s">
        <v>10</v>
      </c>
      <c r="B9" s="57"/>
      <c r="C9" s="57"/>
      <c r="D9" s="35">
        <v>55</v>
      </c>
      <c r="E9" s="27"/>
      <c r="F9" s="36" t="s">
        <v>14</v>
      </c>
      <c r="G9" s="37"/>
      <c r="H9" s="44">
        <v>2.5</v>
      </c>
      <c r="I9" s="38"/>
      <c r="J9" s="38" t="s">
        <v>11</v>
      </c>
      <c r="K9" s="39">
        <v>3.19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20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18</v>
      </c>
      <c r="C13" s="19"/>
      <c r="D13" s="19"/>
      <c r="E13" s="19"/>
      <c r="F13" s="20" t="s">
        <v>1</v>
      </c>
      <c r="G13" s="19" t="s">
        <v>19</v>
      </c>
      <c r="H13" s="42"/>
      <c r="I13" s="43"/>
      <c r="J13" s="43"/>
      <c r="K13" s="22" t="s">
        <v>2</v>
      </c>
      <c r="L13" s="19">
        <v>6488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21</v>
      </c>
      <c r="D15" s="27"/>
      <c r="E15" s="28" t="str">
        <f>IF(I15&lt;H9,"OG",IF(I15&gt;=H9,"MG"))</f>
        <v>OG</v>
      </c>
      <c r="F15" s="25">
        <v>2</v>
      </c>
      <c r="G15" s="25">
        <v>55</v>
      </c>
      <c r="H15" s="25">
        <v>23</v>
      </c>
      <c r="I15" s="45">
        <f>ROUNDDOWN(G15/H15,2)</f>
        <v>2.39</v>
      </c>
      <c r="J15" s="46">
        <f>TRUNC(I15*7/8,2)</f>
        <v>2.09</v>
      </c>
      <c r="K15" s="25">
        <v>9</v>
      </c>
      <c r="L15" s="53">
        <v>1</v>
      </c>
    </row>
    <row r="16" spans="2:12" ht="12.75" customHeight="1">
      <c r="B16" s="25">
        <v>2</v>
      </c>
      <c r="C16" s="26" t="s">
        <v>24</v>
      </c>
      <c r="D16" s="27"/>
      <c r="E16" s="28" t="str">
        <f>IF(I16&lt;H9,"OG",IF(I16&gt;=H9,"MG"))</f>
        <v>MG</v>
      </c>
      <c r="F16" s="25">
        <v>0</v>
      </c>
      <c r="G16" s="25">
        <v>47</v>
      </c>
      <c r="H16" s="25">
        <v>18</v>
      </c>
      <c r="I16" s="45">
        <f>ROUNDDOWN(G16/H16,2)</f>
        <v>2.61</v>
      </c>
      <c r="J16" s="46">
        <f>TRUNC(I16*7/8,2)</f>
        <v>2.28</v>
      </c>
      <c r="K16" s="25">
        <v>9</v>
      </c>
      <c r="L16" s="54"/>
    </row>
    <row r="17" spans="2:12" ht="12.75" customHeight="1">
      <c r="B17" s="25">
        <v>3</v>
      </c>
      <c r="C17" s="26" t="s">
        <v>28</v>
      </c>
      <c r="D17" s="27"/>
      <c r="E17" s="28" t="str">
        <f>IF(I17&lt;H9,"OG",IF(I17&gt;=H9,"MG"))</f>
        <v>MG</v>
      </c>
      <c r="F17" s="25">
        <v>2</v>
      </c>
      <c r="G17" s="25">
        <v>55</v>
      </c>
      <c r="H17" s="25">
        <v>19</v>
      </c>
      <c r="I17" s="45">
        <f>ROUNDDOWN(G17/H17,2)</f>
        <v>2.89</v>
      </c>
      <c r="J17" s="46">
        <f>TRUNC(I17*7/8,2)</f>
        <v>2.52</v>
      </c>
      <c r="K17" s="25">
        <v>16</v>
      </c>
      <c r="L17" s="54"/>
    </row>
    <row r="18" spans="1:12" ht="12.75" customHeight="1">
      <c r="A18" s="41"/>
      <c r="B18" s="25">
        <v>4</v>
      </c>
      <c r="C18" s="26" t="s">
        <v>26</v>
      </c>
      <c r="D18" s="27"/>
      <c r="E18" s="28" t="str">
        <f>IF(I18&lt;H9,"OG",IF(I18&gt;=H9,"MG"))</f>
        <v>OG</v>
      </c>
      <c r="F18" s="25">
        <v>2</v>
      </c>
      <c r="G18" s="25">
        <v>55</v>
      </c>
      <c r="H18" s="25">
        <v>26</v>
      </c>
      <c r="I18" s="45">
        <f>ROUNDDOWN(G18/H18,2)</f>
        <v>2.11</v>
      </c>
      <c r="J18" s="46">
        <f>TRUNC(I18*7/8,2)</f>
        <v>1.84</v>
      </c>
      <c r="K18" s="25">
        <v>8</v>
      </c>
      <c r="L18" s="54"/>
    </row>
    <row r="19" spans="1:13" ht="12.75" customHeight="1">
      <c r="A19" s="18"/>
      <c r="B19" s="29"/>
      <c r="C19" s="18" t="str">
        <f>IF(I19&lt;H9,"OG",IF(I19&gt;=K9,"PROM","MG"))</f>
        <v>OG</v>
      </c>
      <c r="D19" s="30"/>
      <c r="E19" s="31" t="s">
        <v>3</v>
      </c>
      <c r="F19" s="32">
        <f>SUM(F15:F18)</f>
        <v>6</v>
      </c>
      <c r="G19" s="32">
        <f>SUM(G15:G18)</f>
        <v>212</v>
      </c>
      <c r="H19" s="32">
        <f>SUM(H15:H18)</f>
        <v>86</v>
      </c>
      <c r="I19" s="58">
        <f>ROUNDDOWN(G19/H19,2)</f>
        <v>2.46</v>
      </c>
      <c r="J19" s="59">
        <f>TRUNC(I19*7/8,2)</f>
        <v>2.15</v>
      </c>
      <c r="K19" s="32">
        <f>MAX(K15:K18)</f>
        <v>16</v>
      </c>
      <c r="L19" s="55"/>
      <c r="M19" s="3"/>
    </row>
    <row r="20" spans="13:26" ht="7.5" customHeight="1" thickBot="1">
      <c r="M20" s="18"/>
      <c r="O20" s="18"/>
      <c r="P20" s="29"/>
      <c r="Q20" s="18"/>
      <c r="R20" s="18"/>
      <c r="S20" s="18"/>
      <c r="T20" s="18"/>
      <c r="U20" s="18"/>
      <c r="V20" s="18"/>
      <c r="W20" s="51"/>
      <c r="X20" s="51"/>
      <c r="Y20" s="18"/>
      <c r="Z20" s="18"/>
    </row>
    <row r="21" spans="1:26" ht="12.75" customHeight="1">
      <c r="A21" s="34" t="s">
        <v>0</v>
      </c>
      <c r="B21" s="19" t="s">
        <v>25</v>
      </c>
      <c r="C21" s="19"/>
      <c r="D21" s="19"/>
      <c r="E21" s="19"/>
      <c r="F21" s="20" t="s">
        <v>1</v>
      </c>
      <c r="G21" s="19" t="s">
        <v>16</v>
      </c>
      <c r="H21" s="42"/>
      <c r="I21" s="43"/>
      <c r="J21" s="43"/>
      <c r="K21" s="22" t="s">
        <v>2</v>
      </c>
      <c r="L21" s="19">
        <v>5729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3:12" ht="12.75" customHeight="1">
      <c r="C22" s="21"/>
      <c r="F22" s="23" t="s">
        <v>4</v>
      </c>
      <c r="G22" s="23" t="s">
        <v>5</v>
      </c>
      <c r="H22" s="23" t="s">
        <v>6</v>
      </c>
      <c r="I22" s="24" t="s">
        <v>7</v>
      </c>
      <c r="J22" s="24" t="s">
        <v>13</v>
      </c>
      <c r="K22" s="23" t="s">
        <v>8</v>
      </c>
      <c r="L22" s="23" t="s">
        <v>9</v>
      </c>
    </row>
    <row r="23" spans="2:12" ht="12.75" customHeight="1">
      <c r="B23" s="25">
        <v>1</v>
      </c>
      <c r="C23" s="26" t="s">
        <v>26</v>
      </c>
      <c r="D23" s="27"/>
      <c r="E23" s="28" t="str">
        <f>IF(I23&lt;H9,"OG",IF(I23&gt;=H9,"MG"))</f>
        <v>OG</v>
      </c>
      <c r="F23" s="25">
        <v>2</v>
      </c>
      <c r="G23" s="25">
        <v>55</v>
      </c>
      <c r="H23" s="25">
        <v>25</v>
      </c>
      <c r="I23" s="45">
        <f>ROUNDDOWN(G23/H23,2)</f>
        <v>2.2</v>
      </c>
      <c r="J23" s="46">
        <f>TRUNC(I23*7/8,2)</f>
        <v>1.92</v>
      </c>
      <c r="K23" s="25">
        <v>9</v>
      </c>
      <c r="L23" s="53">
        <v>2</v>
      </c>
    </row>
    <row r="24" spans="2:12" ht="12.75" customHeight="1">
      <c r="B24" s="25">
        <v>2</v>
      </c>
      <c r="C24" s="26" t="s">
        <v>17</v>
      </c>
      <c r="D24" s="27"/>
      <c r="E24" s="28" t="str">
        <f>IF(I24&lt;H9,"OG",IF(I24&gt;=H9,"MG"))</f>
        <v>MG</v>
      </c>
      <c r="F24" s="25">
        <v>2</v>
      </c>
      <c r="G24" s="25">
        <v>55</v>
      </c>
      <c r="H24" s="25">
        <v>18</v>
      </c>
      <c r="I24" s="45">
        <f>ROUNDDOWN(G24/H24,2)</f>
        <v>3.05</v>
      </c>
      <c r="J24" s="46">
        <f>TRUNC(I24*7/8,2)</f>
        <v>2.66</v>
      </c>
      <c r="K24" s="25">
        <v>11</v>
      </c>
      <c r="L24" s="54"/>
    </row>
    <row r="25" spans="2:12" ht="12.75" customHeight="1">
      <c r="B25" s="25">
        <v>3</v>
      </c>
      <c r="C25" s="26" t="s">
        <v>21</v>
      </c>
      <c r="D25" s="27"/>
      <c r="E25" s="28" t="str">
        <f>IF(I25&lt;H9,"OG",IF(I25&gt;=H9,"MG"))</f>
        <v>OG</v>
      </c>
      <c r="F25" s="25">
        <v>2</v>
      </c>
      <c r="G25" s="25">
        <v>55</v>
      </c>
      <c r="H25" s="25">
        <v>29</v>
      </c>
      <c r="I25" s="45">
        <f>ROUNDDOWN(G25/H25,2)</f>
        <v>1.89</v>
      </c>
      <c r="J25" s="46">
        <f>TRUNC(I25*7/8,2)</f>
        <v>1.65</v>
      </c>
      <c r="K25" s="25">
        <v>11</v>
      </c>
      <c r="L25" s="54"/>
    </row>
    <row r="26" spans="1:12" ht="12.75" customHeight="1">
      <c r="A26" s="41"/>
      <c r="B26" s="25">
        <v>4</v>
      </c>
      <c r="C26" s="26" t="s">
        <v>28</v>
      </c>
      <c r="D26" s="27"/>
      <c r="E26" s="28" t="str">
        <f>IF(I26&lt;H9,"OG",IF(I26&gt;=H9,"MG"))</f>
        <v>MG</v>
      </c>
      <c r="F26" s="25">
        <v>0</v>
      </c>
      <c r="G26" s="25">
        <v>52</v>
      </c>
      <c r="H26" s="25">
        <v>20</v>
      </c>
      <c r="I26" s="45">
        <f>ROUNDDOWN(G26/H26,2)</f>
        <v>2.6</v>
      </c>
      <c r="J26" s="46">
        <f>TRUNC(I26*7/8,2)</f>
        <v>2.27</v>
      </c>
      <c r="K26" s="25">
        <v>18</v>
      </c>
      <c r="L26" s="54"/>
    </row>
    <row r="27" spans="1:13" ht="12.75" customHeight="1">
      <c r="A27" s="18"/>
      <c r="B27" s="29"/>
      <c r="C27" s="18" t="str">
        <f>IF(I27&lt;H9,"OG",IF(I27&gt;=K9,"PROM","MG"))</f>
        <v>OG</v>
      </c>
      <c r="D27" s="30"/>
      <c r="E27" s="31" t="s">
        <v>3</v>
      </c>
      <c r="F27" s="32">
        <f>SUM(F23:F26)</f>
        <v>6</v>
      </c>
      <c r="G27" s="32">
        <f>SUM(G23:G26)</f>
        <v>217</v>
      </c>
      <c r="H27" s="32">
        <f>SUM(H23:H26)</f>
        <v>92</v>
      </c>
      <c r="I27" s="58">
        <f>ROUNDDOWN(G27/H27,2)</f>
        <v>2.35</v>
      </c>
      <c r="J27" s="59">
        <f>TRUNC(I27*7/8,2)</f>
        <v>2.05</v>
      </c>
      <c r="K27" s="32">
        <f>MAX(K23:K26)</f>
        <v>18</v>
      </c>
      <c r="L27" s="55"/>
      <c r="M27" s="18"/>
    </row>
    <row r="28" spans="1:13" ht="7.5" customHeight="1" thickBot="1">
      <c r="A28" s="14"/>
      <c r="B28" s="33"/>
      <c r="C28" s="14"/>
      <c r="D28" s="47"/>
      <c r="E28" s="14"/>
      <c r="F28" s="48"/>
      <c r="G28" s="48"/>
      <c r="H28" s="48"/>
      <c r="I28" s="49"/>
      <c r="J28" s="49"/>
      <c r="K28" s="48"/>
      <c r="L28" s="50"/>
      <c r="M28" s="18"/>
    </row>
    <row r="29" spans="1:12" ht="12.75" customHeight="1">
      <c r="A29" s="34" t="s">
        <v>0</v>
      </c>
      <c r="B29" s="19" t="s">
        <v>30</v>
      </c>
      <c r="C29" s="19"/>
      <c r="D29" s="19"/>
      <c r="E29" s="19"/>
      <c r="F29" s="20" t="s">
        <v>1</v>
      </c>
      <c r="G29" s="19" t="s">
        <v>27</v>
      </c>
      <c r="H29" s="42"/>
      <c r="I29" s="43"/>
      <c r="J29" s="43"/>
      <c r="K29" s="22" t="s">
        <v>2</v>
      </c>
      <c r="L29" s="19">
        <v>9278</v>
      </c>
    </row>
    <row r="30" spans="3:12" ht="12.75" customHeight="1">
      <c r="C30" s="21"/>
      <c r="F30" s="23" t="s">
        <v>4</v>
      </c>
      <c r="G30" s="23" t="s">
        <v>5</v>
      </c>
      <c r="H30" s="23" t="s">
        <v>6</v>
      </c>
      <c r="I30" s="24" t="s">
        <v>7</v>
      </c>
      <c r="J30" s="24" t="s">
        <v>13</v>
      </c>
      <c r="K30" s="23" t="s">
        <v>8</v>
      </c>
      <c r="L30" s="23" t="s">
        <v>9</v>
      </c>
    </row>
    <row r="31" spans="2:12" ht="12.75" customHeight="1">
      <c r="B31" s="25">
        <v>1</v>
      </c>
      <c r="C31" s="26" t="s">
        <v>26</v>
      </c>
      <c r="D31" s="27"/>
      <c r="E31" s="28" t="str">
        <f>IF(I31&lt;H9,"OG",IF(I31&gt;=H9,"MG"))</f>
        <v>OG</v>
      </c>
      <c r="F31" s="25">
        <v>0</v>
      </c>
      <c r="G31" s="25">
        <v>42</v>
      </c>
      <c r="H31" s="25">
        <v>19</v>
      </c>
      <c r="I31" s="45">
        <f>ROUNDDOWN(G31/H31,2)</f>
        <v>2.21</v>
      </c>
      <c r="J31" s="46">
        <f>TRUNC(I31*7/8,2)</f>
        <v>1.93</v>
      </c>
      <c r="K31" s="25">
        <v>18</v>
      </c>
      <c r="L31" s="53">
        <v>3</v>
      </c>
    </row>
    <row r="32" spans="2:12" ht="12.75" customHeight="1">
      <c r="B32" s="25">
        <v>2</v>
      </c>
      <c r="C32" s="26" t="s">
        <v>21</v>
      </c>
      <c r="D32" s="27"/>
      <c r="E32" s="28" t="str">
        <f>IF(I32&lt;H9,"OG",IF(I32&gt;=H9,"MG"))</f>
        <v>OG</v>
      </c>
      <c r="F32" s="25">
        <v>2</v>
      </c>
      <c r="G32" s="25">
        <v>55</v>
      </c>
      <c r="H32" s="25">
        <v>24</v>
      </c>
      <c r="I32" s="45">
        <f>ROUNDDOWN(G32/H32,2)</f>
        <v>2.29</v>
      </c>
      <c r="J32" s="46">
        <f>TRUNC(I32*7/8,2)</f>
        <v>2</v>
      </c>
      <c r="K32" s="25">
        <v>14</v>
      </c>
      <c r="L32" s="54"/>
    </row>
    <row r="33" spans="2:12" ht="12.75" customHeight="1">
      <c r="B33" s="25">
        <v>3</v>
      </c>
      <c r="C33" s="26" t="s">
        <v>17</v>
      </c>
      <c r="D33" s="27"/>
      <c r="E33" s="28" t="str">
        <f>IF(I33&lt;H9,"OG",IF(I33&gt;=H9,"MG"))</f>
        <v>OG</v>
      </c>
      <c r="F33" s="25">
        <v>0</v>
      </c>
      <c r="G33" s="25">
        <v>38</v>
      </c>
      <c r="H33" s="25">
        <v>19</v>
      </c>
      <c r="I33" s="45">
        <f>ROUNDDOWN(G33/H33,2)</f>
        <v>2</v>
      </c>
      <c r="J33" s="46">
        <f>TRUNC(I33*7/8,2)</f>
        <v>1.75</v>
      </c>
      <c r="K33" s="25">
        <v>11</v>
      </c>
      <c r="L33" s="54"/>
    </row>
    <row r="34" spans="1:12" ht="12.75" customHeight="1">
      <c r="A34" s="41"/>
      <c r="B34" s="25">
        <v>4</v>
      </c>
      <c r="C34" s="26" t="s">
        <v>24</v>
      </c>
      <c r="D34" s="27"/>
      <c r="E34" s="28" t="str">
        <f>IF(I34&lt;H9,"OG",IF(I34&gt;=H9,"MG"))</f>
        <v>MG</v>
      </c>
      <c r="F34" s="25">
        <v>2</v>
      </c>
      <c r="G34" s="25">
        <v>55</v>
      </c>
      <c r="H34" s="25">
        <v>20</v>
      </c>
      <c r="I34" s="45">
        <f>ROUNDDOWN(G34/H34,2)</f>
        <v>2.75</v>
      </c>
      <c r="J34" s="46">
        <f>TRUNC(I34*7/8,2)</f>
        <v>2.4</v>
      </c>
      <c r="K34" s="25">
        <v>11</v>
      </c>
      <c r="L34" s="54"/>
    </row>
    <row r="35" spans="1:13" ht="12.75" customHeight="1">
      <c r="A35" s="18"/>
      <c r="B35" s="29"/>
      <c r="C35" s="18" t="str">
        <f>IF(I35&lt;H9,"OG",IF(I35&gt;=K9,"PROM","MG"))</f>
        <v>OG</v>
      </c>
      <c r="D35" s="30"/>
      <c r="E35" s="31" t="s">
        <v>3</v>
      </c>
      <c r="F35" s="32">
        <f>SUM(F31:F34)</f>
        <v>4</v>
      </c>
      <c r="G35" s="32">
        <f>SUM(G31:G34)</f>
        <v>190</v>
      </c>
      <c r="H35" s="32">
        <f>SUM(H31:H34)</f>
        <v>82</v>
      </c>
      <c r="I35" s="58">
        <f>ROUNDDOWN(G35/H35,2)</f>
        <v>2.31</v>
      </c>
      <c r="J35" s="59">
        <f>TRUNC(I35*7/8,2)</f>
        <v>2.02</v>
      </c>
      <c r="K35" s="32">
        <f>MAX(K31:K34)</f>
        <v>18</v>
      </c>
      <c r="L35" s="55"/>
      <c r="M35" s="18"/>
    </row>
    <row r="36" spans="1:13" ht="7.5" customHeight="1" thickBot="1">
      <c r="A36" s="14"/>
      <c r="B36" s="33"/>
      <c r="C36" s="14"/>
      <c r="D36" s="47"/>
      <c r="E36" s="14"/>
      <c r="F36" s="48"/>
      <c r="G36" s="48"/>
      <c r="H36" s="48"/>
      <c r="I36" s="49"/>
      <c r="J36" s="49"/>
      <c r="K36" s="48"/>
      <c r="L36" s="50"/>
      <c r="M36" s="18"/>
    </row>
    <row r="37" spans="1:12" ht="12.75" customHeight="1">
      <c r="A37" s="34" t="s">
        <v>0</v>
      </c>
      <c r="B37" s="19" t="s">
        <v>22</v>
      </c>
      <c r="C37" s="19"/>
      <c r="D37" s="19"/>
      <c r="E37" s="19"/>
      <c r="F37" s="20" t="s">
        <v>1</v>
      </c>
      <c r="G37" s="19" t="s">
        <v>19</v>
      </c>
      <c r="H37" s="42"/>
      <c r="I37" s="43"/>
      <c r="J37" s="43"/>
      <c r="K37" s="22" t="s">
        <v>2</v>
      </c>
      <c r="L37" s="19">
        <v>8900</v>
      </c>
    </row>
    <row r="38" spans="3:12" ht="12.75" customHeight="1">
      <c r="C38" s="21"/>
      <c r="F38" s="23" t="s">
        <v>4</v>
      </c>
      <c r="G38" s="23" t="s">
        <v>5</v>
      </c>
      <c r="H38" s="23" t="s">
        <v>6</v>
      </c>
      <c r="I38" s="24" t="s">
        <v>7</v>
      </c>
      <c r="J38" s="24" t="s">
        <v>13</v>
      </c>
      <c r="K38" s="23" t="s">
        <v>8</v>
      </c>
      <c r="L38" s="23" t="s">
        <v>9</v>
      </c>
    </row>
    <row r="39" spans="2:12" ht="12.75" customHeight="1">
      <c r="B39" s="25">
        <v>1</v>
      </c>
      <c r="C39" s="26" t="s">
        <v>17</v>
      </c>
      <c r="D39" s="27"/>
      <c r="E39" s="28" t="str">
        <f>IF(I39&lt;H9,"OG",IF(I39&gt;=H9,"MG"))</f>
        <v>OG</v>
      </c>
      <c r="F39" s="25">
        <v>0</v>
      </c>
      <c r="G39" s="25">
        <v>53</v>
      </c>
      <c r="H39" s="25">
        <v>23</v>
      </c>
      <c r="I39" s="45">
        <f>ROUNDDOWN(G39/H39,2)</f>
        <v>2.3</v>
      </c>
      <c r="J39" s="46">
        <f>TRUNC(I39*7/8,2)</f>
        <v>2.01</v>
      </c>
      <c r="K39" s="25">
        <v>11</v>
      </c>
      <c r="L39" s="53">
        <v>4</v>
      </c>
    </row>
    <row r="40" spans="2:12" ht="12.75" customHeight="1">
      <c r="B40" s="25">
        <v>2</v>
      </c>
      <c r="C40" s="26" t="s">
        <v>28</v>
      </c>
      <c r="D40" s="27"/>
      <c r="E40" s="28" t="str">
        <f>IF(I40&lt;H9,"OG",IF(I40&gt;=H9,"MG"))</f>
        <v>OG</v>
      </c>
      <c r="F40" s="25">
        <v>0</v>
      </c>
      <c r="G40" s="25">
        <v>48</v>
      </c>
      <c r="H40" s="25">
        <v>24</v>
      </c>
      <c r="I40" s="45">
        <f>ROUNDDOWN(G40/H40,2)</f>
        <v>2</v>
      </c>
      <c r="J40" s="46">
        <f>TRUNC(I40*7/8,2)</f>
        <v>1.75</v>
      </c>
      <c r="K40" s="25">
        <v>9</v>
      </c>
      <c r="L40" s="54"/>
    </row>
    <row r="41" spans="2:12" ht="12.75" customHeight="1">
      <c r="B41" s="25">
        <v>3</v>
      </c>
      <c r="C41" s="26" t="s">
        <v>26</v>
      </c>
      <c r="D41" s="27"/>
      <c r="E41" s="28" t="str">
        <f>IF(I41&lt;H9,"OG",IF(I41&gt;=H9,"MG"))</f>
        <v>MG</v>
      </c>
      <c r="F41" s="25">
        <v>2</v>
      </c>
      <c r="G41" s="25">
        <v>55</v>
      </c>
      <c r="H41" s="25">
        <v>21</v>
      </c>
      <c r="I41" s="45">
        <f>ROUNDDOWN(G41/H41,2)</f>
        <v>2.61</v>
      </c>
      <c r="J41" s="46">
        <f>TRUNC(I41*7/8,2)</f>
        <v>2.28</v>
      </c>
      <c r="K41" s="25">
        <v>12</v>
      </c>
      <c r="L41" s="54"/>
    </row>
    <row r="42" spans="1:12" ht="12.75" customHeight="1">
      <c r="A42" s="41"/>
      <c r="B42" s="25">
        <v>4</v>
      </c>
      <c r="C42" s="26" t="s">
        <v>24</v>
      </c>
      <c r="D42" s="27"/>
      <c r="E42" s="28" t="str">
        <f>IF(I42&lt;H9,"OG",IF(I42&gt;=H9,"MG"))</f>
        <v>OG</v>
      </c>
      <c r="F42" s="25">
        <v>0</v>
      </c>
      <c r="G42" s="25">
        <v>54</v>
      </c>
      <c r="H42" s="25">
        <v>29</v>
      </c>
      <c r="I42" s="45">
        <f>ROUNDDOWN(G42/H42,2)</f>
        <v>1.86</v>
      </c>
      <c r="J42" s="46">
        <f>TRUNC(I42*7/8,2)</f>
        <v>1.62</v>
      </c>
      <c r="K42" s="25">
        <v>7</v>
      </c>
      <c r="L42" s="54"/>
    </row>
    <row r="43" spans="1:12" ht="12.75" customHeight="1">
      <c r="A43" s="18"/>
      <c r="B43" s="29"/>
      <c r="C43" s="18" t="str">
        <f>IF(I43&lt;H9,"OG",IF(I43&gt;=K9,"PROM","MG"))</f>
        <v>OG</v>
      </c>
      <c r="D43" s="30"/>
      <c r="E43" s="31" t="s">
        <v>3</v>
      </c>
      <c r="F43" s="32">
        <f>SUM(F39:F42)</f>
        <v>2</v>
      </c>
      <c r="G43" s="32">
        <f>SUM(G39:G42)</f>
        <v>210</v>
      </c>
      <c r="H43" s="32">
        <f>SUM(H39:H42)</f>
        <v>97</v>
      </c>
      <c r="I43" s="58">
        <f>ROUNDDOWN(G43/H43,2)</f>
        <v>2.16</v>
      </c>
      <c r="J43" s="59">
        <f>TRUNC(I43*7/8,2)</f>
        <v>1.89</v>
      </c>
      <c r="K43" s="32">
        <f>MAX(K39:K42)</f>
        <v>12</v>
      </c>
      <c r="L43" s="55"/>
    </row>
    <row r="44" spans="1:12" ht="7.5" customHeight="1" thickBot="1">
      <c r="A44" s="14"/>
      <c r="B44" s="33"/>
      <c r="C44" s="14"/>
      <c r="D44" s="47"/>
      <c r="E44" s="14"/>
      <c r="F44" s="48"/>
      <c r="G44" s="48"/>
      <c r="H44" s="48"/>
      <c r="I44" s="49"/>
      <c r="J44" s="49"/>
      <c r="K44" s="48"/>
      <c r="L44" s="50"/>
    </row>
    <row r="45" spans="1:12" ht="12.75">
      <c r="A45" s="34" t="s">
        <v>0</v>
      </c>
      <c r="B45" s="19" t="s">
        <v>23</v>
      </c>
      <c r="C45" s="19"/>
      <c r="D45" s="19"/>
      <c r="E45" s="19"/>
      <c r="F45" s="20" t="s">
        <v>1</v>
      </c>
      <c r="G45" s="19" t="s">
        <v>16</v>
      </c>
      <c r="H45" s="42"/>
      <c r="I45" s="43"/>
      <c r="J45" s="43"/>
      <c r="K45" s="22" t="s">
        <v>2</v>
      </c>
      <c r="L45" s="19">
        <v>4866</v>
      </c>
    </row>
    <row r="46" spans="3:12" ht="12.75">
      <c r="C46" s="21"/>
      <c r="F46" s="23" t="s">
        <v>4</v>
      </c>
      <c r="G46" s="23" t="s">
        <v>5</v>
      </c>
      <c r="H46" s="23" t="s">
        <v>6</v>
      </c>
      <c r="I46" s="24" t="s">
        <v>7</v>
      </c>
      <c r="J46" s="24" t="s">
        <v>13</v>
      </c>
      <c r="K46" s="23" t="s">
        <v>8</v>
      </c>
      <c r="L46" s="23" t="s">
        <v>9</v>
      </c>
    </row>
    <row r="47" spans="2:12" ht="12.75">
      <c r="B47" s="25">
        <v>1</v>
      </c>
      <c r="C47" s="26" t="s">
        <v>24</v>
      </c>
      <c r="D47" s="27"/>
      <c r="E47" s="28" t="str">
        <f>IF(I47&lt;H9,"OG",IF(I47&gt;=H9,"MG"))</f>
        <v>OG</v>
      </c>
      <c r="F47" s="25">
        <v>0</v>
      </c>
      <c r="G47" s="25">
        <v>50</v>
      </c>
      <c r="H47" s="25">
        <v>25</v>
      </c>
      <c r="I47" s="45">
        <f>ROUNDDOWN(G47/H47,2)</f>
        <v>2</v>
      </c>
      <c r="J47" s="46">
        <f>TRUNC(I47*7/8,2)</f>
        <v>1.75</v>
      </c>
      <c r="K47" s="25">
        <v>6</v>
      </c>
      <c r="L47" s="53">
        <v>5</v>
      </c>
    </row>
    <row r="48" spans="2:12" ht="12.75">
      <c r="B48" s="25">
        <v>2</v>
      </c>
      <c r="C48" s="26" t="s">
        <v>28</v>
      </c>
      <c r="D48" s="27"/>
      <c r="E48" s="28" t="str">
        <f>IF(I48&lt;H9,"OG",IF(I48&gt;=H9,"MG"))</f>
        <v>MG</v>
      </c>
      <c r="F48" s="25">
        <v>2</v>
      </c>
      <c r="G48" s="25">
        <v>55</v>
      </c>
      <c r="H48" s="25">
        <v>19</v>
      </c>
      <c r="I48" s="45">
        <f>ROUNDDOWN(G48/H48,2)</f>
        <v>2.89</v>
      </c>
      <c r="J48" s="46">
        <f>TRUNC(I48*7/8,2)</f>
        <v>2.52</v>
      </c>
      <c r="K48" s="25">
        <v>13</v>
      </c>
      <c r="L48" s="54"/>
    </row>
    <row r="49" spans="2:12" ht="12.75">
      <c r="B49" s="25">
        <v>3</v>
      </c>
      <c r="C49" s="26" t="s">
        <v>21</v>
      </c>
      <c r="D49" s="27"/>
      <c r="E49" s="28" t="str">
        <f>IF(I49&lt;H9,"OG",IF(I49&gt;=H9,"MG"))</f>
        <v>OG</v>
      </c>
      <c r="F49" s="25">
        <v>0</v>
      </c>
      <c r="G49" s="25">
        <v>41</v>
      </c>
      <c r="H49" s="25">
        <v>21</v>
      </c>
      <c r="I49" s="45">
        <f>ROUNDDOWN(G49/H49,2)</f>
        <v>1.95</v>
      </c>
      <c r="J49" s="46">
        <f>TRUNC(I49*7/8,2)</f>
        <v>1.7</v>
      </c>
      <c r="K49" s="25">
        <v>9</v>
      </c>
      <c r="L49" s="54"/>
    </row>
    <row r="50" spans="1:12" ht="12.75">
      <c r="A50" s="41"/>
      <c r="B50" s="25">
        <v>4</v>
      </c>
      <c r="C50" s="26" t="s">
        <v>17</v>
      </c>
      <c r="D50" s="27"/>
      <c r="E50" s="28" t="str">
        <f>IF(I50&lt;H9,"OG",IF(I50&gt;=H9,"MG"))</f>
        <v>OG</v>
      </c>
      <c r="F50" s="25">
        <v>0</v>
      </c>
      <c r="G50" s="25">
        <v>48</v>
      </c>
      <c r="H50" s="25">
        <v>26</v>
      </c>
      <c r="I50" s="45">
        <f>ROUNDDOWN(G50/H50,2)</f>
        <v>1.84</v>
      </c>
      <c r="J50" s="46">
        <f>TRUNC(I50*7/8,2)</f>
        <v>1.61</v>
      </c>
      <c r="K50" s="25">
        <v>9</v>
      </c>
      <c r="L50" s="54"/>
    </row>
    <row r="51" spans="1:12" ht="12.75">
      <c r="A51" s="18"/>
      <c r="B51" s="29"/>
      <c r="C51" s="18" t="str">
        <f>IF(I51&lt;H9,"OG",IF(I51&gt;=K9,"PROM","MG"))</f>
        <v>OG</v>
      </c>
      <c r="D51" s="30"/>
      <c r="E51" s="31" t="s">
        <v>3</v>
      </c>
      <c r="F51" s="32">
        <f>SUM(F47:F50)</f>
        <v>2</v>
      </c>
      <c r="G51" s="32">
        <f>SUM(G47:G50)</f>
        <v>194</v>
      </c>
      <c r="H51" s="32">
        <f>SUM(H47:H50)</f>
        <v>91</v>
      </c>
      <c r="I51" s="58">
        <f>ROUNDDOWN(G51/H51,2)</f>
        <v>2.13</v>
      </c>
      <c r="J51" s="59">
        <f>TRUNC(I51*7/8,2)</f>
        <v>1.86</v>
      </c>
      <c r="K51" s="32">
        <f>MAX(K47:K50)</f>
        <v>13</v>
      </c>
      <c r="L51" s="55"/>
    </row>
    <row r="52" spans="1:12" ht="7.5" customHeight="1" thickBot="1">
      <c r="A52" s="14"/>
      <c r="B52" s="33"/>
      <c r="C52" s="14"/>
      <c r="D52" s="47"/>
      <c r="E52" s="14"/>
      <c r="F52" s="48"/>
      <c r="G52" s="48"/>
      <c r="H52" s="48"/>
      <c r="I52" s="49"/>
      <c r="J52" s="49"/>
      <c r="K52" s="48"/>
      <c r="L52" s="50"/>
    </row>
    <row r="54" spans="3:11" ht="12.75">
      <c r="C54" s="52" t="s">
        <v>31</v>
      </c>
      <c r="D54" s="52"/>
      <c r="E54" s="52"/>
      <c r="F54" s="52"/>
      <c r="G54" s="52"/>
      <c r="H54" s="52"/>
      <c r="I54" s="52"/>
      <c r="J54" s="52"/>
      <c r="K54" s="52"/>
    </row>
    <row r="55" spans="3:11" ht="12.75">
      <c r="C55" s="52" t="s">
        <v>29</v>
      </c>
      <c r="D55" s="52"/>
      <c r="E55" s="52"/>
      <c r="F55" s="52"/>
      <c r="G55" s="52"/>
      <c r="H55" s="52"/>
      <c r="I55" s="52"/>
      <c r="J55" s="52"/>
      <c r="K55" s="52"/>
    </row>
  </sheetData>
  <sheetProtection/>
  <mergeCells count="8">
    <mergeCell ref="C54:K54"/>
    <mergeCell ref="C55:K55"/>
    <mergeCell ref="L39:L43"/>
    <mergeCell ref="L47:L51"/>
    <mergeCell ref="A9:C9"/>
    <mergeCell ref="L15:L19"/>
    <mergeCell ref="L23:L27"/>
    <mergeCell ref="L31:L35"/>
  </mergeCells>
  <printOptions/>
  <pageMargins left="0.5118110236220472" right="0.35433070866141736" top="0.7874015748031497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2013-11-16T10:41:15Z</cp:lastPrinted>
  <dcterms:created xsi:type="dcterms:W3CDTF">2000-08-03T20:00:07Z</dcterms:created>
  <dcterms:modified xsi:type="dcterms:W3CDTF">2013-11-18T12:19:55Z</dcterms:modified>
  <cp:category/>
  <cp:version/>
  <cp:contentType/>
  <cp:contentStatus/>
</cp:coreProperties>
</file>