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/>
  <calcPr fullCalcOnLoad="1"/>
</workbook>
</file>

<file path=xl/sharedStrings.xml><?xml version="1.0" encoding="utf-8"?>
<sst xmlns="http://schemas.openxmlformats.org/spreadsheetml/2006/main" count="145" uniqueCount="33">
  <si>
    <t xml:space="preserve">Speler: </t>
  </si>
  <si>
    <t>Club:</t>
  </si>
  <si>
    <t>Lic:</t>
  </si>
  <si>
    <t>Totaal</t>
  </si>
  <si>
    <t>P</t>
  </si>
  <si>
    <t>GEM</t>
  </si>
  <si>
    <t>HR</t>
  </si>
  <si>
    <t>Plaats</t>
  </si>
  <si>
    <t>Te spelen punten :</t>
  </si>
  <si>
    <t>Gemiddelde :</t>
  </si>
  <si>
    <t>Promotie :</t>
  </si>
  <si>
    <t xml:space="preserve"> </t>
  </si>
  <si>
    <t>2,30M</t>
  </si>
  <si>
    <t>Formaat: 2,10m / 2,30m</t>
  </si>
  <si>
    <t>(2,30m)</t>
  </si>
  <si>
    <t>2,10M</t>
  </si>
  <si>
    <t>BEU</t>
  </si>
  <si>
    <t xml:space="preserve"> /</t>
  </si>
  <si>
    <t xml:space="preserve">Datum:                                                               </t>
  </si>
  <si>
    <t xml:space="preserve">Club:  </t>
  </si>
  <si>
    <t>DE MEYER Rudi</t>
  </si>
  <si>
    <t>ED</t>
  </si>
  <si>
    <t>NOPPE Robert</t>
  </si>
  <si>
    <t>KGV</t>
  </si>
  <si>
    <t>VAN VOSSEL Danny</t>
  </si>
  <si>
    <t>MAES Lucien</t>
  </si>
  <si>
    <t>K.SNBA</t>
  </si>
  <si>
    <t>D'HONDT Luc</t>
  </si>
  <si>
    <t>QUALITY</t>
  </si>
  <si>
    <t>VAN LANDEGHEM Urbain</t>
  </si>
  <si>
    <t>28-29/01/2012</t>
  </si>
  <si>
    <t>Quality Zele</t>
  </si>
  <si>
    <t>OG (MG 3/5)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</si>
</sst>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  <numFmt numFmtId="211" formatCode="[$-413]dddd\ 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0" borderId="15" xfId="0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 indent="1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4198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90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Waasland+Gent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71775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3.28125" style="1" customWidth="1"/>
    <col min="5" max="5" width="6.7109375" style="1" customWidth="1"/>
    <col min="6" max="8" width="7.7109375" style="1" customWidth="1"/>
    <col min="9" max="9" width="7.7109375" style="64" customWidth="1"/>
    <col min="10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>
      <c r="N1" s="1" t="s">
        <v>11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2.75" customHeight="1">
      <c r="A9" s="76" t="s">
        <v>8</v>
      </c>
      <c r="B9" s="77"/>
      <c r="C9" s="77"/>
      <c r="D9" s="60">
        <v>55</v>
      </c>
      <c r="E9" s="30"/>
      <c r="F9" s="31" t="s">
        <v>9</v>
      </c>
      <c r="G9" s="61">
        <v>2.5</v>
      </c>
      <c r="H9" s="30"/>
      <c r="I9" s="74" t="s">
        <v>10</v>
      </c>
      <c r="J9" s="62"/>
      <c r="K9" s="61">
        <v>3.5</v>
      </c>
      <c r="L9" s="63" t="s">
        <v>14</v>
      </c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6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 t="s">
        <v>30</v>
      </c>
      <c r="D11" s="8"/>
      <c r="E11" s="9" t="s">
        <v>19</v>
      </c>
      <c r="F11" s="9" t="s">
        <v>31</v>
      </c>
      <c r="G11" s="9"/>
      <c r="H11" s="9"/>
      <c r="I11" s="66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6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27</v>
      </c>
      <c r="C13" s="19"/>
      <c r="D13" s="19"/>
      <c r="E13" s="19"/>
      <c r="F13" s="21" t="s">
        <v>1</v>
      </c>
      <c r="G13" s="42" t="s">
        <v>28</v>
      </c>
      <c r="H13" s="22"/>
      <c r="I13" s="68"/>
      <c r="J13" s="23"/>
      <c r="K13" s="24" t="s">
        <v>2</v>
      </c>
      <c r="L13" s="43">
        <v>8683</v>
      </c>
    </row>
    <row r="14" spans="9:10" ht="7.5" customHeight="1">
      <c r="I14" s="68"/>
      <c r="J14" s="25"/>
    </row>
    <row r="15" spans="3:12" ht="12" customHeight="1">
      <c r="C15" s="22"/>
      <c r="F15" s="26" t="s">
        <v>4</v>
      </c>
      <c r="G15" s="26" t="s">
        <v>15</v>
      </c>
      <c r="H15" s="26" t="s">
        <v>12</v>
      </c>
      <c r="I15" s="70" t="s">
        <v>16</v>
      </c>
      <c r="J15" s="27" t="s">
        <v>5</v>
      </c>
      <c r="K15" s="26" t="s">
        <v>6</v>
      </c>
      <c r="L15" s="26" t="s">
        <v>7</v>
      </c>
    </row>
    <row r="16" spans="2:12" ht="12" customHeight="1">
      <c r="B16" s="28">
        <v>1</v>
      </c>
      <c r="C16" s="29" t="s">
        <v>29</v>
      </c>
      <c r="D16" s="30"/>
      <c r="E16" s="31" t="str">
        <f>IF(J16&lt;G9,"OG",IF(J16&gt;=K9,"PROM","MG"))</f>
        <v>MG</v>
      </c>
      <c r="F16" s="32">
        <v>2</v>
      </c>
      <c r="G16" s="28"/>
      <c r="H16" s="33">
        <v>55</v>
      </c>
      <c r="I16" s="71">
        <v>16</v>
      </c>
      <c r="J16" s="33">
        <f aca="true" t="shared" si="0" ref="J16:J21">ROUNDDOWN(H16/I16,2)</f>
        <v>3.43</v>
      </c>
      <c r="K16" s="34">
        <v>10</v>
      </c>
      <c r="L16" s="78">
        <v>1</v>
      </c>
    </row>
    <row r="17" spans="2:17" ht="12" customHeight="1">
      <c r="B17" s="28">
        <v>2</v>
      </c>
      <c r="C17" s="29" t="s">
        <v>22</v>
      </c>
      <c r="D17" s="30"/>
      <c r="E17" s="31" t="str">
        <f>IF(J17&lt;G9,"OG",IF(J17&gt;=K9,"PROM","MG"))</f>
        <v>PROM</v>
      </c>
      <c r="F17" s="32">
        <v>2</v>
      </c>
      <c r="G17" s="28">
        <v>55</v>
      </c>
      <c r="H17" s="33">
        <f>ROUNDDOWN(G17*7/8,2)</f>
        <v>48.12</v>
      </c>
      <c r="I17" s="71">
        <v>11</v>
      </c>
      <c r="J17" s="33">
        <f t="shared" si="0"/>
        <v>4.37</v>
      </c>
      <c r="K17" s="34">
        <v>12</v>
      </c>
      <c r="L17" s="79"/>
      <c r="Q17" s="1" t="s">
        <v>11</v>
      </c>
    </row>
    <row r="18" spans="2:12" ht="12" customHeight="1">
      <c r="B18" s="28">
        <v>3</v>
      </c>
      <c r="C18" s="29" t="s">
        <v>20</v>
      </c>
      <c r="D18" s="30"/>
      <c r="E18" s="31" t="str">
        <f>IF(J18&lt;G9,"OG",IF(J18&gt;=K9,"PROM","MG"))</f>
        <v>MG</v>
      </c>
      <c r="F18" s="32">
        <v>2</v>
      </c>
      <c r="G18" s="28">
        <v>55</v>
      </c>
      <c r="H18" s="33">
        <f>ROUNDDOWN(G18*7/8,2)</f>
        <v>48.12</v>
      </c>
      <c r="I18" s="71">
        <v>14</v>
      </c>
      <c r="J18" s="33">
        <f t="shared" si="0"/>
        <v>3.43</v>
      </c>
      <c r="K18" s="34">
        <v>22</v>
      </c>
      <c r="L18" s="79"/>
    </row>
    <row r="19" spans="2:12" ht="12" customHeight="1">
      <c r="B19" s="35">
        <v>4</v>
      </c>
      <c r="C19" s="29" t="s">
        <v>25</v>
      </c>
      <c r="D19" s="30"/>
      <c r="E19" s="31" t="str">
        <f>IF(J19&lt;G9,"OG",IF(J19&gt;=K9,"PROM","MG"))</f>
        <v>PROM</v>
      </c>
      <c r="F19" s="28">
        <v>1</v>
      </c>
      <c r="G19" s="28">
        <v>55</v>
      </c>
      <c r="H19" s="33">
        <f>ROUNDDOWN(G19*7/8,2)</f>
        <v>48.12</v>
      </c>
      <c r="I19" s="71">
        <v>13</v>
      </c>
      <c r="J19" s="33">
        <f t="shared" si="0"/>
        <v>3.7</v>
      </c>
      <c r="K19" s="28">
        <v>20</v>
      </c>
      <c r="L19" s="79"/>
    </row>
    <row r="20" spans="2:17" ht="12" customHeight="1">
      <c r="B20" s="35">
        <v>5</v>
      </c>
      <c r="C20" s="29" t="s">
        <v>24</v>
      </c>
      <c r="D20" s="30"/>
      <c r="E20" s="31" t="str">
        <f>IF(J20&lt;G9,"OG",IF(J20&gt;=K9,"PROM","MG"))</f>
        <v>OG</v>
      </c>
      <c r="F20" s="28">
        <v>0</v>
      </c>
      <c r="G20" s="28">
        <v>45</v>
      </c>
      <c r="H20" s="33">
        <f>ROUNDDOWN(G20*7/8,2)</f>
        <v>39.37</v>
      </c>
      <c r="I20" s="71">
        <v>19</v>
      </c>
      <c r="J20" s="33">
        <f t="shared" si="0"/>
        <v>2.07</v>
      </c>
      <c r="K20" s="28">
        <v>8</v>
      </c>
      <c r="L20" s="79"/>
      <c r="Q20" s="1" t="s">
        <v>11</v>
      </c>
    </row>
    <row r="21" spans="1:13" ht="12" customHeight="1">
      <c r="A21" s="18"/>
      <c r="B21" s="36"/>
      <c r="C21" s="18" t="str">
        <f>IF(J21&lt;G9,"OG",IF(J21&gt;=K9,"PROM","MG"))</f>
        <v>MG</v>
      </c>
      <c r="D21" s="18"/>
      <c r="E21" s="38" t="s">
        <v>3</v>
      </c>
      <c r="F21" s="39">
        <f>SUM(F16:F20)</f>
        <v>7</v>
      </c>
      <c r="G21" s="28" t="s">
        <v>17</v>
      </c>
      <c r="H21" s="40">
        <f>SUM(H16+H17+H18+H19+H20)</f>
        <v>238.73000000000002</v>
      </c>
      <c r="I21" s="72">
        <f>I16+I17+I18+I19+I20</f>
        <v>73</v>
      </c>
      <c r="J21" s="40">
        <f t="shared" si="0"/>
        <v>3.27</v>
      </c>
      <c r="K21" s="39">
        <f>MAX(K16:K20)</f>
        <v>22</v>
      </c>
      <c r="L21" s="80"/>
      <c r="M21" s="3"/>
    </row>
    <row r="22" spans="1:13" ht="15" customHeight="1" hidden="1">
      <c r="A22" s="18"/>
      <c r="B22" s="36"/>
      <c r="C22" s="18"/>
      <c r="D22" s="18"/>
      <c r="E22" s="18"/>
      <c r="F22" s="18"/>
      <c r="G22" s="18"/>
      <c r="H22" s="18"/>
      <c r="I22" s="69"/>
      <c r="J22" s="25"/>
      <c r="K22" s="18"/>
      <c r="L22" s="18"/>
      <c r="M22" s="18"/>
    </row>
    <row r="23" spans="1:13" ht="15" customHeight="1" hidden="1">
      <c r="A23" s="18"/>
      <c r="B23" s="36"/>
      <c r="C23" s="18"/>
      <c r="D23" s="18"/>
      <c r="E23" s="18"/>
      <c r="F23" s="49"/>
      <c r="G23" s="49"/>
      <c r="H23" s="49"/>
      <c r="I23" s="69"/>
      <c r="J23" s="25"/>
      <c r="K23" s="49"/>
      <c r="L23" s="50"/>
      <c r="M23" s="18"/>
    </row>
    <row r="24" spans="1:13" ht="15" customHeight="1" hidden="1">
      <c r="A24" s="18"/>
      <c r="B24" s="36"/>
      <c r="C24" s="18"/>
      <c r="D24" s="18"/>
      <c r="E24" s="18"/>
      <c r="F24" s="18"/>
      <c r="G24" s="18"/>
      <c r="H24" s="18"/>
      <c r="I24" s="69"/>
      <c r="J24" s="25"/>
      <c r="K24" s="18"/>
      <c r="L24" s="18"/>
      <c r="M24" s="18"/>
    </row>
    <row r="25" spans="1:13" ht="7.5" customHeight="1" thickBot="1">
      <c r="A25" s="18"/>
      <c r="B25" s="36"/>
      <c r="C25" s="18"/>
      <c r="D25" s="18"/>
      <c r="E25" s="18"/>
      <c r="F25" s="18"/>
      <c r="G25" s="18"/>
      <c r="H25" s="14"/>
      <c r="I25" s="67"/>
      <c r="J25" s="17"/>
      <c r="K25" s="48"/>
      <c r="L25" s="18"/>
      <c r="M25" s="18"/>
    </row>
    <row r="26" spans="1:12" ht="12.75" customHeight="1">
      <c r="A26" s="45" t="s">
        <v>0</v>
      </c>
      <c r="B26" s="20" t="s">
        <v>24</v>
      </c>
      <c r="C26" s="20"/>
      <c r="D26" s="20"/>
      <c r="E26" s="20"/>
      <c r="F26" s="21" t="s">
        <v>1</v>
      </c>
      <c r="G26" s="20" t="s">
        <v>23</v>
      </c>
      <c r="H26" s="22"/>
      <c r="I26" s="68"/>
      <c r="J26" s="23"/>
      <c r="K26" s="24" t="s">
        <v>2</v>
      </c>
      <c r="L26" s="20">
        <v>4872</v>
      </c>
    </row>
    <row r="27" ht="7.5" customHeight="1"/>
    <row r="28" spans="3:12" ht="12" customHeight="1">
      <c r="C28" s="22"/>
      <c r="F28" s="26" t="s">
        <v>4</v>
      </c>
      <c r="G28" s="26" t="s">
        <v>15</v>
      </c>
      <c r="H28" s="26" t="s">
        <v>12</v>
      </c>
      <c r="I28" s="70" t="s">
        <v>16</v>
      </c>
      <c r="J28" s="27" t="s">
        <v>5</v>
      </c>
      <c r="K28" s="26" t="s">
        <v>6</v>
      </c>
      <c r="L28" s="26" t="s">
        <v>7</v>
      </c>
    </row>
    <row r="29" spans="2:15" ht="12" customHeight="1">
      <c r="B29" s="28">
        <v>1</v>
      </c>
      <c r="C29" s="29" t="s">
        <v>22</v>
      </c>
      <c r="D29" s="30"/>
      <c r="E29" s="31" t="str">
        <f>IF(J29&lt;G9,"OG",IF(J29&gt;=K9,"PROM","MG"))</f>
        <v>MG</v>
      </c>
      <c r="F29" s="32">
        <v>2</v>
      </c>
      <c r="G29" s="28">
        <v>55</v>
      </c>
      <c r="H29" s="33">
        <f>ROUNDDOWN(G29*7/8,2)</f>
        <v>48.12</v>
      </c>
      <c r="I29" s="71">
        <v>18</v>
      </c>
      <c r="J29" s="33">
        <f aca="true" t="shared" si="1" ref="J29:J34">ROUNDDOWN(H29/I29,2)</f>
        <v>2.67</v>
      </c>
      <c r="K29" s="34">
        <v>11</v>
      </c>
      <c r="L29" s="78">
        <v>2</v>
      </c>
      <c r="O29" s="18"/>
    </row>
    <row r="30" spans="2:12" ht="12" customHeight="1">
      <c r="B30" s="28">
        <v>2</v>
      </c>
      <c r="C30" s="29" t="s">
        <v>20</v>
      </c>
      <c r="D30" s="30"/>
      <c r="E30" s="31" t="str">
        <f>IF(J30&lt;G9,"OG",IF(J30&gt;=K9,"PROM","MG"))</f>
        <v>OG</v>
      </c>
      <c r="F30" s="32">
        <v>2</v>
      </c>
      <c r="G30" s="28"/>
      <c r="H30" s="33">
        <v>55</v>
      </c>
      <c r="I30" s="71">
        <v>32</v>
      </c>
      <c r="J30" s="33">
        <f t="shared" si="1"/>
        <v>1.71</v>
      </c>
      <c r="K30" s="34">
        <v>12</v>
      </c>
      <c r="L30" s="79"/>
    </row>
    <row r="31" spans="2:12" ht="12" customHeight="1">
      <c r="B31" s="28">
        <v>3</v>
      </c>
      <c r="C31" s="29" t="s">
        <v>29</v>
      </c>
      <c r="D31" s="30"/>
      <c r="E31" s="31" t="str">
        <f>IF(J31&lt;G9,"OG",IF(J31&gt;=K9,"PROM","MG"))</f>
        <v>PROM</v>
      </c>
      <c r="F31" s="32">
        <v>2</v>
      </c>
      <c r="G31" s="28">
        <v>55</v>
      </c>
      <c r="H31" s="33">
        <f>ROUNDDOWN(G31*7/8,2)</f>
        <v>48.12</v>
      </c>
      <c r="I31" s="71">
        <v>11</v>
      </c>
      <c r="J31" s="33">
        <f t="shared" si="1"/>
        <v>4.37</v>
      </c>
      <c r="K31" s="34">
        <v>12</v>
      </c>
      <c r="L31" s="79"/>
    </row>
    <row r="32" spans="2:12" ht="12" customHeight="1">
      <c r="B32" s="28">
        <v>4</v>
      </c>
      <c r="C32" s="29" t="s">
        <v>25</v>
      </c>
      <c r="D32" s="30"/>
      <c r="E32" s="31" t="str">
        <f>IF(J32&lt;G9,"OG",IF(J32&gt;=K9,"PROM","MG"))</f>
        <v>OG</v>
      </c>
      <c r="F32" s="28">
        <v>2</v>
      </c>
      <c r="G32" s="28">
        <v>55</v>
      </c>
      <c r="H32" s="33">
        <f>ROUNDDOWN(G32*7/8,2)</f>
        <v>48.12</v>
      </c>
      <c r="I32" s="71">
        <v>24</v>
      </c>
      <c r="J32" s="33">
        <f t="shared" si="1"/>
        <v>2</v>
      </c>
      <c r="K32" s="28">
        <v>20</v>
      </c>
      <c r="L32" s="79"/>
    </row>
    <row r="33" spans="2:12" ht="12" customHeight="1">
      <c r="B33" s="28">
        <v>5</v>
      </c>
      <c r="C33" s="29" t="s">
        <v>27</v>
      </c>
      <c r="D33" s="30"/>
      <c r="E33" s="31" t="str">
        <f>IF(J33&lt;G9,"OG",IF(J33&gt;=K9,"PROM","MG"))</f>
        <v>MG</v>
      </c>
      <c r="F33" s="28">
        <v>2</v>
      </c>
      <c r="G33" s="28">
        <v>55</v>
      </c>
      <c r="H33" s="33">
        <f>ROUNDDOWN(G33*7/8,2)</f>
        <v>48.12</v>
      </c>
      <c r="I33" s="71">
        <v>19</v>
      </c>
      <c r="J33" s="33">
        <f t="shared" si="1"/>
        <v>2.53</v>
      </c>
      <c r="K33" s="28">
        <v>17</v>
      </c>
      <c r="L33" s="79"/>
    </row>
    <row r="34" spans="1:13" ht="12" customHeight="1">
      <c r="A34" s="18"/>
      <c r="B34" s="36"/>
      <c r="C34" s="18" t="s">
        <v>32</v>
      </c>
      <c r="D34" s="37"/>
      <c r="E34" s="38" t="s">
        <v>3</v>
      </c>
      <c r="F34" s="39">
        <f>SUM(F29:F33)</f>
        <v>10</v>
      </c>
      <c r="G34" s="28" t="s">
        <v>17</v>
      </c>
      <c r="H34" s="40">
        <f>SUM(H29+H30+H31+H32+H33)</f>
        <v>247.48000000000002</v>
      </c>
      <c r="I34" s="72">
        <f>I29+I30+I31+I32+I33</f>
        <v>104</v>
      </c>
      <c r="J34" s="40">
        <f t="shared" si="1"/>
        <v>2.37</v>
      </c>
      <c r="K34" s="39">
        <f>MAX(K29:K33)</f>
        <v>20</v>
      </c>
      <c r="L34" s="80"/>
      <c r="M34" s="3"/>
    </row>
    <row r="35" spans="1:13" ht="7.5" customHeight="1" thickBot="1">
      <c r="A35" s="14"/>
      <c r="B35" s="41"/>
      <c r="C35" s="14"/>
      <c r="D35" s="14"/>
      <c r="E35" s="14"/>
      <c r="F35" s="14"/>
      <c r="G35" s="14"/>
      <c r="H35" s="14"/>
      <c r="I35" s="67"/>
      <c r="J35" s="17"/>
      <c r="K35" s="14"/>
      <c r="L35" s="14"/>
      <c r="M35" s="18"/>
    </row>
    <row r="36" spans="1:20" ht="12.75" customHeight="1">
      <c r="A36" s="19" t="s">
        <v>0</v>
      </c>
      <c r="B36" s="20" t="s">
        <v>25</v>
      </c>
      <c r="C36" s="46"/>
      <c r="D36" s="46"/>
      <c r="E36" s="19"/>
      <c r="F36" s="21" t="s">
        <v>1</v>
      </c>
      <c r="G36" s="42" t="s">
        <v>26</v>
      </c>
      <c r="H36" s="22"/>
      <c r="I36" s="68"/>
      <c r="J36" s="23"/>
      <c r="K36" s="24" t="s">
        <v>2</v>
      </c>
      <c r="L36" s="43">
        <v>8414</v>
      </c>
      <c r="T36" s="1" t="s">
        <v>11</v>
      </c>
    </row>
    <row r="37" spans="9:10" ht="7.5" customHeight="1">
      <c r="I37" s="68"/>
      <c r="J37" s="25"/>
    </row>
    <row r="38" spans="3:12" ht="12" customHeight="1">
      <c r="C38" s="22"/>
      <c r="F38" s="26" t="s">
        <v>4</v>
      </c>
      <c r="G38" s="26" t="s">
        <v>15</v>
      </c>
      <c r="H38" s="26" t="s">
        <v>12</v>
      </c>
      <c r="I38" s="70" t="s">
        <v>16</v>
      </c>
      <c r="J38" s="27" t="s">
        <v>5</v>
      </c>
      <c r="K38" s="26" t="s">
        <v>6</v>
      </c>
      <c r="L38" s="26" t="s">
        <v>7</v>
      </c>
    </row>
    <row r="39" spans="2:12" ht="12" customHeight="1">
      <c r="B39" s="28">
        <v>1</v>
      </c>
      <c r="C39" s="29" t="s">
        <v>20</v>
      </c>
      <c r="D39" s="30"/>
      <c r="E39" s="31" t="str">
        <f>IF(J39&lt;G9,"OG",IF(J39&gt;=K9,"PROM","MG"))</f>
        <v>MG</v>
      </c>
      <c r="F39" s="32">
        <v>2</v>
      </c>
      <c r="G39" s="28">
        <v>55</v>
      </c>
      <c r="H39" s="33">
        <f>ROUNDDOWN(G39*7/8,2)</f>
        <v>48.12</v>
      </c>
      <c r="I39" s="71">
        <v>16</v>
      </c>
      <c r="J39" s="33">
        <f aca="true" t="shared" si="2" ref="J39:J44">ROUNDDOWN(H39/I39,2)</f>
        <v>3</v>
      </c>
      <c r="K39" s="34">
        <v>11</v>
      </c>
      <c r="L39" s="78">
        <v>3</v>
      </c>
    </row>
    <row r="40" spans="2:12" ht="12" customHeight="1">
      <c r="B40" s="28">
        <v>2</v>
      </c>
      <c r="C40" s="29" t="s">
        <v>29</v>
      </c>
      <c r="D40" s="30"/>
      <c r="E40" s="31" t="str">
        <f>IF(J40&lt;G9,"OG",IF(J40&gt;=K9,"PROM","MG"))</f>
        <v>MG</v>
      </c>
      <c r="F40" s="32">
        <v>2</v>
      </c>
      <c r="G40" s="28">
        <v>55</v>
      </c>
      <c r="H40" s="33">
        <f>ROUNDDOWN(G40*7/8,2)</f>
        <v>48.12</v>
      </c>
      <c r="I40" s="71">
        <v>15</v>
      </c>
      <c r="J40" s="33">
        <f t="shared" si="2"/>
        <v>3.2</v>
      </c>
      <c r="K40" s="34">
        <v>12</v>
      </c>
      <c r="L40" s="79"/>
    </row>
    <row r="41" spans="2:12" ht="12" customHeight="1">
      <c r="B41" s="28">
        <v>3</v>
      </c>
      <c r="C41" s="29" t="s">
        <v>22</v>
      </c>
      <c r="D41" s="30"/>
      <c r="E41" s="31" t="str">
        <f>IF(J41&lt;G9,"OG",IF(J41&gt;=K9,"PROM","MG"))</f>
        <v>OG</v>
      </c>
      <c r="F41" s="32">
        <v>0</v>
      </c>
      <c r="G41" s="28"/>
      <c r="H41" s="33">
        <v>30</v>
      </c>
      <c r="I41" s="71">
        <v>22</v>
      </c>
      <c r="J41" s="33">
        <f t="shared" si="2"/>
        <v>1.36</v>
      </c>
      <c r="K41" s="34">
        <v>6</v>
      </c>
      <c r="L41" s="79"/>
    </row>
    <row r="42" spans="2:12" ht="12" customHeight="1">
      <c r="B42" s="35">
        <v>4</v>
      </c>
      <c r="C42" s="29" t="s">
        <v>27</v>
      </c>
      <c r="D42" s="30"/>
      <c r="E42" s="31" t="str">
        <f>IF(J42&lt;G9,"OG",IF(J42&gt;=K9,"PROM","MG"))</f>
        <v>PROM</v>
      </c>
      <c r="F42" s="28">
        <v>1</v>
      </c>
      <c r="G42" s="28">
        <v>55</v>
      </c>
      <c r="H42" s="33">
        <f>ROUNDDOWN(G42*7/8,2)</f>
        <v>48.12</v>
      </c>
      <c r="I42" s="71">
        <v>13</v>
      </c>
      <c r="J42" s="33">
        <f t="shared" si="2"/>
        <v>3.7</v>
      </c>
      <c r="K42" s="28">
        <v>12</v>
      </c>
      <c r="L42" s="79"/>
    </row>
    <row r="43" spans="2:12" ht="12" customHeight="1">
      <c r="B43" s="35">
        <v>5</v>
      </c>
      <c r="C43" s="29" t="s">
        <v>24</v>
      </c>
      <c r="D43" s="30"/>
      <c r="E43" s="31" t="str">
        <f>IF(J43&lt;G9,"OG",IF(J43&gt;=K9,"PROM","MG"))</f>
        <v>OG</v>
      </c>
      <c r="F43" s="28">
        <v>0</v>
      </c>
      <c r="G43" s="28">
        <v>34</v>
      </c>
      <c r="H43" s="33">
        <f>ROUNDDOWN(G43*7/8,2)</f>
        <v>29.75</v>
      </c>
      <c r="I43" s="71">
        <v>24</v>
      </c>
      <c r="J43" s="33">
        <f t="shared" si="2"/>
        <v>1.23</v>
      </c>
      <c r="K43" s="28">
        <v>6</v>
      </c>
      <c r="L43" s="79"/>
    </row>
    <row r="44" spans="1:13" ht="12" customHeight="1">
      <c r="A44" s="18"/>
      <c r="B44" s="36"/>
      <c r="C44" s="18" t="s">
        <v>32</v>
      </c>
      <c r="D44" s="37"/>
      <c r="E44" s="38" t="s">
        <v>3</v>
      </c>
      <c r="F44" s="39">
        <f>SUM(F39:F43)</f>
        <v>5</v>
      </c>
      <c r="G44" s="28" t="s">
        <v>17</v>
      </c>
      <c r="H44" s="40">
        <f>SUM(H39+H40+H41+H42+H43)</f>
        <v>204.10999999999999</v>
      </c>
      <c r="I44" s="72">
        <f>I39+I40+I41+I42+I43</f>
        <v>90</v>
      </c>
      <c r="J44" s="40">
        <f t="shared" si="2"/>
        <v>2.26</v>
      </c>
      <c r="K44" s="39">
        <f>MAX(K39:K43)</f>
        <v>12</v>
      </c>
      <c r="L44" s="80"/>
      <c r="M44" s="3"/>
    </row>
    <row r="45" spans="1:13" ht="7.5" customHeight="1" thickBot="1">
      <c r="A45" s="18"/>
      <c r="B45" s="36"/>
      <c r="C45" s="18"/>
      <c r="D45" s="18"/>
      <c r="E45" s="18"/>
      <c r="F45" s="18"/>
      <c r="G45" s="18"/>
      <c r="H45" s="14"/>
      <c r="I45" s="67"/>
      <c r="J45" s="47"/>
      <c r="K45" s="48"/>
      <c r="L45" s="18"/>
      <c r="M45" s="18"/>
    </row>
    <row r="46" spans="1:16" ht="15" customHeight="1">
      <c r="A46" s="19" t="s">
        <v>0</v>
      </c>
      <c r="B46" s="20" t="s">
        <v>29</v>
      </c>
      <c r="C46" s="19"/>
      <c r="D46" s="19"/>
      <c r="E46" s="19"/>
      <c r="F46" s="21" t="s">
        <v>1</v>
      </c>
      <c r="G46" s="42" t="s">
        <v>28</v>
      </c>
      <c r="H46" s="22"/>
      <c r="I46" s="68"/>
      <c r="J46" s="23"/>
      <c r="K46" s="24" t="s">
        <v>2</v>
      </c>
      <c r="L46" s="43">
        <v>4880</v>
      </c>
      <c r="P46" s="1" t="s">
        <v>11</v>
      </c>
    </row>
    <row r="47" spans="9:10" ht="7.5" customHeight="1">
      <c r="I47" s="68"/>
      <c r="J47" s="25"/>
    </row>
    <row r="48" spans="3:17" ht="12" customHeight="1">
      <c r="C48" s="22"/>
      <c r="F48" s="26" t="s">
        <v>4</v>
      </c>
      <c r="G48" s="26" t="s">
        <v>15</v>
      </c>
      <c r="H48" s="26" t="s">
        <v>12</v>
      </c>
      <c r="I48" s="70" t="s">
        <v>16</v>
      </c>
      <c r="J48" s="27" t="s">
        <v>5</v>
      </c>
      <c r="K48" s="26" t="s">
        <v>6</v>
      </c>
      <c r="L48" s="26" t="s">
        <v>7</v>
      </c>
      <c r="Q48" s="1" t="s">
        <v>11</v>
      </c>
    </row>
    <row r="49" spans="2:12" ht="12" customHeight="1">
      <c r="B49" s="28">
        <v>1</v>
      </c>
      <c r="C49" s="29" t="s">
        <v>27</v>
      </c>
      <c r="D49" s="30"/>
      <c r="E49" s="31" t="str">
        <f>IF(J49&lt;G9,"OG",IF(J49&gt;=K9,"PROM","MG"))</f>
        <v>OG</v>
      </c>
      <c r="F49" s="32">
        <v>0</v>
      </c>
      <c r="G49" s="28"/>
      <c r="H49" s="33">
        <v>22</v>
      </c>
      <c r="I49" s="71">
        <v>16</v>
      </c>
      <c r="J49" s="33">
        <f aca="true" t="shared" si="3" ref="J49:J54">ROUNDDOWN(H49/I49,2)</f>
        <v>1.37</v>
      </c>
      <c r="K49" s="34">
        <v>7</v>
      </c>
      <c r="L49" s="78">
        <v>4</v>
      </c>
    </row>
    <row r="50" spans="2:16" ht="12" customHeight="1">
      <c r="B50" s="28">
        <v>2</v>
      </c>
      <c r="C50" s="29" t="s">
        <v>25</v>
      </c>
      <c r="D50" s="30"/>
      <c r="E50" s="31" t="str">
        <f>IF(J50&lt;G9,"OG",IF(J50&gt;=K9,"PROM","MG"))</f>
        <v>OG</v>
      </c>
      <c r="F50" s="32">
        <v>0</v>
      </c>
      <c r="G50" s="28">
        <v>37</v>
      </c>
      <c r="H50" s="33">
        <f>ROUNDDOWN(G50*7/8,2)</f>
        <v>32.37</v>
      </c>
      <c r="I50" s="71">
        <v>15</v>
      </c>
      <c r="J50" s="33">
        <f t="shared" si="3"/>
        <v>2.15</v>
      </c>
      <c r="K50" s="34">
        <v>11</v>
      </c>
      <c r="L50" s="79"/>
      <c r="O50" s="1" t="s">
        <v>11</v>
      </c>
      <c r="P50" s="1" t="s">
        <v>11</v>
      </c>
    </row>
    <row r="51" spans="2:12" ht="12" customHeight="1">
      <c r="B51" s="28">
        <v>3</v>
      </c>
      <c r="C51" s="29" t="s">
        <v>24</v>
      </c>
      <c r="D51" s="30"/>
      <c r="E51" s="31" t="str">
        <f>IF(J51&lt;G9,"OG",IF(J51&gt;=K9,"PROM","MG"))</f>
        <v>MG</v>
      </c>
      <c r="F51" s="32">
        <v>0</v>
      </c>
      <c r="G51" s="28">
        <v>40</v>
      </c>
      <c r="H51" s="33">
        <f>ROUNDDOWN(G51*7/8,2)</f>
        <v>35</v>
      </c>
      <c r="I51" s="71">
        <v>11</v>
      </c>
      <c r="J51" s="33">
        <f t="shared" si="3"/>
        <v>3.18</v>
      </c>
      <c r="K51" s="34">
        <v>15</v>
      </c>
      <c r="L51" s="79"/>
    </row>
    <row r="52" spans="2:16" ht="12" customHeight="1">
      <c r="B52" s="35">
        <v>4</v>
      </c>
      <c r="C52" s="29" t="s">
        <v>22</v>
      </c>
      <c r="D52" s="30"/>
      <c r="E52" s="31" t="str">
        <f>IF(J52&lt;G9,"OG",IF(J52&gt;=K9,"PROM","MG"))</f>
        <v>OG</v>
      </c>
      <c r="F52" s="28">
        <v>2</v>
      </c>
      <c r="G52" s="28">
        <v>55</v>
      </c>
      <c r="H52" s="33">
        <f>ROUNDDOWN(G52*7/8,2)</f>
        <v>48.12</v>
      </c>
      <c r="I52" s="71">
        <v>23</v>
      </c>
      <c r="J52" s="33">
        <f t="shared" si="3"/>
        <v>2.09</v>
      </c>
      <c r="K52" s="28">
        <v>9</v>
      </c>
      <c r="L52" s="79"/>
      <c r="P52" s="1" t="s">
        <v>11</v>
      </c>
    </row>
    <row r="53" spans="2:16" ht="12" customHeight="1">
      <c r="B53" s="35">
        <v>5</v>
      </c>
      <c r="C53" s="29" t="s">
        <v>20</v>
      </c>
      <c r="D53" s="30"/>
      <c r="E53" s="31" t="str">
        <f>IF(J53&lt;G9,"OG",IF(J53&gt;=K9,"PROM","MG"))</f>
        <v>OG</v>
      </c>
      <c r="F53" s="28">
        <v>2</v>
      </c>
      <c r="G53" s="28">
        <v>55</v>
      </c>
      <c r="H53" s="33">
        <f>ROUNDDOWN(G53*7/8,2)</f>
        <v>48.12</v>
      </c>
      <c r="I53" s="71">
        <v>20</v>
      </c>
      <c r="J53" s="33">
        <f t="shared" si="3"/>
        <v>2.4</v>
      </c>
      <c r="K53" s="28">
        <v>12</v>
      </c>
      <c r="L53" s="79"/>
      <c r="P53" s="1" t="s">
        <v>11</v>
      </c>
    </row>
    <row r="54" spans="1:12" ht="12" customHeight="1">
      <c r="A54" s="18"/>
      <c r="B54" s="36"/>
      <c r="C54" s="18" t="str">
        <f>IF(J54&lt;G9,"OG",IF(J54&gt;=K9,"PROM","MG"))</f>
        <v>OG</v>
      </c>
      <c r="D54" s="18"/>
      <c r="E54" s="38" t="s">
        <v>3</v>
      </c>
      <c r="F54" s="39">
        <f>SUM(F49:F53)</f>
        <v>4</v>
      </c>
      <c r="G54" s="28" t="s">
        <v>17</v>
      </c>
      <c r="H54" s="40">
        <f>SUM(H49+H50+H51+H52+H53)</f>
        <v>185.61</v>
      </c>
      <c r="I54" s="72">
        <f>I49+I50+I51+I52+I53</f>
        <v>85</v>
      </c>
      <c r="J54" s="40">
        <f t="shared" si="3"/>
        <v>2.18</v>
      </c>
      <c r="K54" s="39">
        <f>MAX(K49:K53)</f>
        <v>15</v>
      </c>
      <c r="L54" s="80"/>
    </row>
    <row r="55" spans="1:13" ht="7.5" customHeight="1" thickBot="1">
      <c r="A55" s="14"/>
      <c r="B55" s="41"/>
      <c r="C55" s="14"/>
      <c r="D55" s="14"/>
      <c r="E55" s="14"/>
      <c r="F55" s="14"/>
      <c r="G55" s="14"/>
      <c r="H55" s="14"/>
      <c r="I55" s="67"/>
      <c r="J55" s="17"/>
      <c r="K55" s="14"/>
      <c r="L55" s="14"/>
      <c r="M55" s="18"/>
    </row>
    <row r="56" spans="1:12" ht="12.75" customHeight="1">
      <c r="A56" s="19" t="s">
        <v>0</v>
      </c>
      <c r="B56" s="20" t="s">
        <v>22</v>
      </c>
      <c r="C56" s="19"/>
      <c r="D56" s="19"/>
      <c r="E56" s="19"/>
      <c r="F56" s="21" t="s">
        <v>1</v>
      </c>
      <c r="G56" s="20" t="s">
        <v>23</v>
      </c>
      <c r="H56" s="22"/>
      <c r="I56" s="68"/>
      <c r="J56" s="23"/>
      <c r="K56" s="24" t="s">
        <v>2</v>
      </c>
      <c r="L56" s="43">
        <v>4853</v>
      </c>
    </row>
    <row r="57" spans="9:10" ht="7.5" customHeight="1">
      <c r="I57" s="68"/>
      <c r="J57" s="25"/>
    </row>
    <row r="58" spans="3:12" ht="12" customHeight="1">
      <c r="C58" s="22"/>
      <c r="F58" s="26" t="s">
        <v>4</v>
      </c>
      <c r="G58" s="26" t="s">
        <v>15</v>
      </c>
      <c r="H58" s="26" t="s">
        <v>12</v>
      </c>
      <c r="I58" s="70" t="s">
        <v>16</v>
      </c>
      <c r="J58" s="27" t="s">
        <v>5</v>
      </c>
      <c r="K58" s="26" t="s">
        <v>6</v>
      </c>
      <c r="L58" s="26" t="s">
        <v>7</v>
      </c>
    </row>
    <row r="59" spans="2:17" ht="12" customHeight="1">
      <c r="B59" s="28">
        <v>1</v>
      </c>
      <c r="C59" s="29" t="s">
        <v>24</v>
      </c>
      <c r="D59" s="30"/>
      <c r="E59" s="31" t="str">
        <f>IF(J59&lt;G9,"OG",IF(J59&gt;=K9,"PROM","MG"))</f>
        <v>OG</v>
      </c>
      <c r="F59" s="32">
        <v>0</v>
      </c>
      <c r="G59" s="28">
        <v>27</v>
      </c>
      <c r="H59" s="33">
        <f>ROUNDDOWN(G59*7/8,2)</f>
        <v>23.62</v>
      </c>
      <c r="I59" s="71">
        <v>18</v>
      </c>
      <c r="J59" s="33">
        <f aca="true" t="shared" si="4" ref="J59:J64">ROUNDDOWN(H59/I59,2)</f>
        <v>1.31</v>
      </c>
      <c r="K59" s="34">
        <v>10</v>
      </c>
      <c r="L59" s="78">
        <v>5</v>
      </c>
      <c r="Q59" s="1" t="s">
        <v>11</v>
      </c>
    </row>
    <row r="60" spans="2:12" ht="12" customHeight="1">
      <c r="B60" s="28">
        <v>2</v>
      </c>
      <c r="C60" s="29" t="s">
        <v>27</v>
      </c>
      <c r="D60" s="30"/>
      <c r="E60" s="31" t="str">
        <f>IF(J60&lt;G9,"OG",IF(J60&gt;=K9,"PROM","MG"))</f>
        <v>OG</v>
      </c>
      <c r="F60" s="32">
        <v>0</v>
      </c>
      <c r="G60" s="28">
        <v>18</v>
      </c>
      <c r="H60" s="33">
        <f>ROUNDDOWN(G60*7/8,2)</f>
        <v>15.75</v>
      </c>
      <c r="I60" s="71">
        <v>11</v>
      </c>
      <c r="J60" s="33">
        <f t="shared" si="4"/>
        <v>1.43</v>
      </c>
      <c r="K60" s="34">
        <v>6</v>
      </c>
      <c r="L60" s="79"/>
    </row>
    <row r="61" spans="2:17" ht="12" customHeight="1">
      <c r="B61" s="28">
        <v>3</v>
      </c>
      <c r="C61" s="29" t="s">
        <v>25</v>
      </c>
      <c r="D61" s="30"/>
      <c r="E61" s="31" t="str">
        <f>IF(J61&lt;G9,"OG",IF(J61&gt;=K9,"PROM","MG"))</f>
        <v>MG</v>
      </c>
      <c r="F61" s="32">
        <v>2</v>
      </c>
      <c r="G61" s="28"/>
      <c r="H61" s="33">
        <v>55</v>
      </c>
      <c r="I61" s="71">
        <v>22</v>
      </c>
      <c r="J61" s="33">
        <f t="shared" si="4"/>
        <v>2.5</v>
      </c>
      <c r="K61" s="34">
        <v>8</v>
      </c>
      <c r="L61" s="79"/>
      <c r="Q61" s="1" t="s">
        <v>11</v>
      </c>
    </row>
    <row r="62" spans="2:12" ht="12" customHeight="1">
      <c r="B62" s="35">
        <v>4</v>
      </c>
      <c r="C62" s="29" t="s">
        <v>20</v>
      </c>
      <c r="D62" s="30"/>
      <c r="E62" s="44" t="str">
        <f>IF(J62&lt;G9,"OG",IF(J62&gt;=K9,"PROM","MG"))</f>
        <v>OG</v>
      </c>
      <c r="F62" s="28">
        <v>2</v>
      </c>
      <c r="G62" s="28">
        <v>55</v>
      </c>
      <c r="H62" s="33">
        <f>ROUNDDOWN(G62*7/8,2)</f>
        <v>48.12</v>
      </c>
      <c r="I62" s="71">
        <v>29</v>
      </c>
      <c r="J62" s="33">
        <f t="shared" si="4"/>
        <v>1.65</v>
      </c>
      <c r="K62" s="28">
        <v>9</v>
      </c>
      <c r="L62" s="79"/>
    </row>
    <row r="63" spans="2:12" ht="12" customHeight="1">
      <c r="B63" s="28">
        <v>5</v>
      </c>
      <c r="C63" s="29" t="s">
        <v>29</v>
      </c>
      <c r="D63" s="30"/>
      <c r="E63" s="31" t="str">
        <f>IF(J63&lt;G9,"OG",IF(J63&gt;=K9,"PROM","MG"))</f>
        <v>OG</v>
      </c>
      <c r="F63" s="28">
        <v>0</v>
      </c>
      <c r="G63" s="28">
        <v>42</v>
      </c>
      <c r="H63" s="33">
        <f>ROUNDDOWN(G63*7/8,2)</f>
        <v>36.75</v>
      </c>
      <c r="I63" s="71">
        <v>23</v>
      </c>
      <c r="J63" s="33">
        <f t="shared" si="4"/>
        <v>1.59</v>
      </c>
      <c r="K63" s="28">
        <v>9</v>
      </c>
      <c r="L63" s="79"/>
    </row>
    <row r="64" spans="1:17" ht="12" customHeight="1">
      <c r="A64" s="18"/>
      <c r="B64" s="36"/>
      <c r="C64" s="18" t="str">
        <f>IF(J64&lt;G9,"OG",IF(J64&gt;=K9,"PROM","MG"))</f>
        <v>OG</v>
      </c>
      <c r="D64" s="37"/>
      <c r="E64" s="38" t="s">
        <v>3</v>
      </c>
      <c r="F64" s="39">
        <f>SUM(F59:F63)</f>
        <v>4</v>
      </c>
      <c r="G64" s="28" t="s">
        <v>17</v>
      </c>
      <c r="H64" s="40">
        <f>SUM(H59+H60+H61+H62+H63)</f>
        <v>179.24</v>
      </c>
      <c r="I64" s="72">
        <f>I59+I60+I61+I62+I63</f>
        <v>103</v>
      </c>
      <c r="J64" s="40">
        <f t="shared" si="4"/>
        <v>1.74</v>
      </c>
      <c r="K64" s="39">
        <f>MAX(K59:K63)</f>
        <v>10</v>
      </c>
      <c r="L64" s="80"/>
      <c r="N64" s="18"/>
      <c r="Q64" s="1" t="s">
        <v>11</v>
      </c>
    </row>
    <row r="65" spans="1:15" ht="7.5" customHeight="1" thickBot="1">
      <c r="A65" s="14"/>
      <c r="B65" s="41"/>
      <c r="C65" s="14"/>
      <c r="D65" s="14"/>
      <c r="E65" s="14"/>
      <c r="F65" s="14"/>
      <c r="G65" s="14"/>
      <c r="H65" s="14"/>
      <c r="I65" s="67"/>
      <c r="J65" s="17"/>
      <c r="K65" s="14"/>
      <c r="L65" s="14"/>
      <c r="M65" s="18"/>
      <c r="O65" s="18"/>
    </row>
    <row r="66" spans="1:12" s="18" customFormat="1" ht="12.75" customHeight="1">
      <c r="A66" s="19" t="s">
        <v>0</v>
      </c>
      <c r="B66" s="20" t="s">
        <v>20</v>
      </c>
      <c r="C66" s="19"/>
      <c r="D66" s="19"/>
      <c r="E66" s="20"/>
      <c r="F66" s="21" t="s">
        <v>1</v>
      </c>
      <c r="G66" s="20" t="s">
        <v>21</v>
      </c>
      <c r="H66" s="22"/>
      <c r="I66" s="68"/>
      <c r="J66" s="23"/>
      <c r="K66" s="24" t="s">
        <v>2</v>
      </c>
      <c r="L66" s="20">
        <v>4422</v>
      </c>
    </row>
    <row r="67" spans="9:10" ht="7.5" customHeight="1">
      <c r="I67" s="69"/>
      <c r="J67" s="25"/>
    </row>
    <row r="68" spans="3:16" ht="12" customHeight="1">
      <c r="C68" s="22"/>
      <c r="F68" s="26" t="s">
        <v>4</v>
      </c>
      <c r="G68" s="26" t="s">
        <v>15</v>
      </c>
      <c r="H68" s="26" t="s">
        <v>12</v>
      </c>
      <c r="I68" s="70" t="s">
        <v>16</v>
      </c>
      <c r="J68" s="27" t="s">
        <v>5</v>
      </c>
      <c r="K68" s="26" t="s">
        <v>6</v>
      </c>
      <c r="L68" s="26" t="s">
        <v>7</v>
      </c>
      <c r="P68" s="1" t="s">
        <v>11</v>
      </c>
    </row>
    <row r="69" spans="2:17" ht="12" customHeight="1">
      <c r="B69" s="28">
        <v>1</v>
      </c>
      <c r="C69" s="29" t="s">
        <v>25</v>
      </c>
      <c r="D69" s="30"/>
      <c r="E69" s="31" t="str">
        <f>IF(J69&lt;G9,"OG",IF(J69&gt;=K9,"PROM","MG"))</f>
        <v>OG</v>
      </c>
      <c r="F69" s="32">
        <v>0</v>
      </c>
      <c r="G69" s="28">
        <v>35</v>
      </c>
      <c r="H69" s="33">
        <f>ROUNDDOWN(G69*7/8,2)</f>
        <v>30.62</v>
      </c>
      <c r="I69" s="71">
        <v>16</v>
      </c>
      <c r="J69" s="33">
        <f aca="true" t="shared" si="5" ref="J69:J74">ROUNDDOWN(H69/I69,2)</f>
        <v>1.91</v>
      </c>
      <c r="K69" s="34">
        <v>8</v>
      </c>
      <c r="L69" s="78">
        <v>6</v>
      </c>
      <c r="Q69" s="1" t="s">
        <v>11</v>
      </c>
    </row>
    <row r="70" spans="2:12" ht="12" customHeight="1">
      <c r="B70" s="28">
        <v>2</v>
      </c>
      <c r="C70" s="29" t="s">
        <v>24</v>
      </c>
      <c r="D70" s="22"/>
      <c r="E70" s="31" t="str">
        <f>IF(J70&lt;G9,"OG",IF(J70&gt;=K9,"PROM","MG"))</f>
        <v>OG</v>
      </c>
      <c r="F70" s="32">
        <v>0</v>
      </c>
      <c r="G70" s="28"/>
      <c r="H70" s="33">
        <v>54</v>
      </c>
      <c r="I70" s="71">
        <v>32</v>
      </c>
      <c r="J70" s="33">
        <f t="shared" si="5"/>
        <v>1.68</v>
      </c>
      <c r="K70" s="34">
        <v>6</v>
      </c>
      <c r="L70" s="79"/>
    </row>
    <row r="71" spans="2:17" ht="12" customHeight="1">
      <c r="B71" s="28">
        <v>3</v>
      </c>
      <c r="C71" s="29" t="s">
        <v>27</v>
      </c>
      <c r="D71" s="22"/>
      <c r="E71" s="31" t="str">
        <f>IF(J71&lt;G9,"OG",IF(J71&gt;=K9,"PROM","MG"))</f>
        <v>OG</v>
      </c>
      <c r="F71" s="32">
        <v>0</v>
      </c>
      <c r="G71" s="28">
        <v>21</v>
      </c>
      <c r="H71" s="33">
        <f>ROUNDDOWN(G71*7/8,2)</f>
        <v>18.37</v>
      </c>
      <c r="I71" s="71">
        <v>14</v>
      </c>
      <c r="J71" s="33">
        <f t="shared" si="5"/>
        <v>1.31</v>
      </c>
      <c r="K71" s="34">
        <v>3</v>
      </c>
      <c r="L71" s="79"/>
      <c r="P71" s="1" t="s">
        <v>11</v>
      </c>
      <c r="Q71" s="1" t="s">
        <v>11</v>
      </c>
    </row>
    <row r="72" spans="2:16" ht="12" customHeight="1">
      <c r="B72" s="35">
        <v>4</v>
      </c>
      <c r="C72" s="29" t="s">
        <v>22</v>
      </c>
      <c r="D72" s="30"/>
      <c r="E72" s="31" t="str">
        <f>IF(J72&lt;G9,"OG",IF(J72&gt;=K9,"PROM","MG"))</f>
        <v>OG</v>
      </c>
      <c r="F72" s="28">
        <v>0</v>
      </c>
      <c r="G72" s="28">
        <v>41</v>
      </c>
      <c r="H72" s="33">
        <f>ROUNDDOWN(G72*7/8,2)</f>
        <v>35.87</v>
      </c>
      <c r="I72" s="71">
        <v>29</v>
      </c>
      <c r="J72" s="33">
        <f t="shared" si="5"/>
        <v>1.23</v>
      </c>
      <c r="K72" s="28">
        <v>5</v>
      </c>
      <c r="L72" s="79"/>
      <c r="P72" s="1" t="s">
        <v>11</v>
      </c>
    </row>
    <row r="73" spans="2:17" ht="12" customHeight="1">
      <c r="B73" s="28">
        <v>5</v>
      </c>
      <c r="C73" s="29" t="s">
        <v>29</v>
      </c>
      <c r="D73" s="30"/>
      <c r="E73" s="31" t="str">
        <f>IF(J73&lt;G9,"OG",IF(J73&gt;=K9,"PROM","MG"))</f>
        <v>OG</v>
      </c>
      <c r="F73" s="28">
        <v>0</v>
      </c>
      <c r="G73" s="28">
        <v>48</v>
      </c>
      <c r="H73" s="33">
        <f>ROUNDDOWN(G73*7/8,2)</f>
        <v>42</v>
      </c>
      <c r="I73" s="71">
        <v>20</v>
      </c>
      <c r="J73" s="33">
        <f t="shared" si="5"/>
        <v>2.1</v>
      </c>
      <c r="K73" s="28">
        <v>10</v>
      </c>
      <c r="L73" s="79"/>
      <c r="Q73" s="1" t="s">
        <v>11</v>
      </c>
    </row>
    <row r="74" spans="1:13" ht="12" customHeight="1">
      <c r="A74" s="18"/>
      <c r="B74" s="36"/>
      <c r="C74" s="18" t="str">
        <f>IF(J74&lt;G9,"OG",IF(J74&gt;=K9,"PROM","MG"))</f>
        <v>OG</v>
      </c>
      <c r="D74" s="37"/>
      <c r="E74" s="38" t="s">
        <v>3</v>
      </c>
      <c r="F74" s="39">
        <f>SUM(F69:F73)</f>
        <v>0</v>
      </c>
      <c r="G74" s="28" t="s">
        <v>17</v>
      </c>
      <c r="H74" s="40">
        <f>SUM(H69+H70+H71+H72+H73)</f>
        <v>180.86</v>
      </c>
      <c r="I74" s="72">
        <f>I69+I70+I71+I72+I73</f>
        <v>111</v>
      </c>
      <c r="J74" s="40">
        <f t="shared" si="5"/>
        <v>1.62</v>
      </c>
      <c r="K74" s="39">
        <f>MAX(K69:K73)</f>
        <v>10</v>
      </c>
      <c r="L74" s="80"/>
      <c r="M74" s="3"/>
    </row>
    <row r="75" spans="1:12" ht="12" customHeight="1" thickBot="1">
      <c r="A75" s="14" t="s">
        <v>11</v>
      </c>
      <c r="B75" s="51"/>
      <c r="C75" s="14"/>
      <c r="D75" s="14"/>
      <c r="E75" s="51"/>
      <c r="F75" s="14"/>
      <c r="G75" s="52"/>
      <c r="H75" s="14"/>
      <c r="I75" s="73"/>
      <c r="J75" s="53"/>
      <c r="K75" s="54"/>
      <c r="L75" s="55"/>
    </row>
    <row r="76" spans="1:12" ht="15" customHeight="1">
      <c r="A76" s="18"/>
      <c r="B76" s="56"/>
      <c r="C76" s="18"/>
      <c r="D76" s="18"/>
      <c r="E76" s="56"/>
      <c r="F76" s="18"/>
      <c r="G76" s="57"/>
      <c r="H76" s="18"/>
      <c r="I76" s="69"/>
      <c r="J76" s="25"/>
      <c r="K76" s="58"/>
      <c r="L76" s="59"/>
    </row>
    <row r="77" spans="1:12" ht="24">
      <c r="A77" s="18"/>
      <c r="B77" s="36"/>
      <c r="C77" s="18"/>
      <c r="D77" s="18"/>
      <c r="E77" s="18"/>
      <c r="F77" s="36"/>
      <c r="G77" s="36"/>
      <c r="H77" s="36"/>
      <c r="I77" s="69"/>
      <c r="J77" s="25"/>
      <c r="K77" s="36"/>
      <c r="L77" s="75"/>
    </row>
    <row r="78" spans="1:12" ht="24">
      <c r="A78" s="18"/>
      <c r="B78" s="36"/>
      <c r="C78" s="18"/>
      <c r="D78" s="18"/>
      <c r="E78" s="18"/>
      <c r="F78" s="36"/>
      <c r="G78" s="36"/>
      <c r="H78" s="36"/>
      <c r="I78" s="69"/>
      <c r="J78" s="25"/>
      <c r="K78" s="36"/>
      <c r="L78" s="75"/>
    </row>
    <row r="79" spans="1:12" ht="24">
      <c r="A79" s="18"/>
      <c r="B79" s="36"/>
      <c r="C79" s="18"/>
      <c r="D79" s="18"/>
      <c r="E79" s="18"/>
      <c r="F79" s="36"/>
      <c r="G79" s="36"/>
      <c r="H79" s="36"/>
      <c r="I79" s="69"/>
      <c r="J79" s="25"/>
      <c r="K79" s="36"/>
      <c r="L79" s="75"/>
    </row>
    <row r="80" spans="1:12" ht="24">
      <c r="A80" s="18"/>
      <c r="B80" s="36"/>
      <c r="C80" s="18"/>
      <c r="D80" s="18"/>
      <c r="E80" s="18"/>
      <c r="F80" s="36"/>
      <c r="G80" s="36"/>
      <c r="H80" s="36"/>
      <c r="I80" s="69"/>
      <c r="J80" s="25"/>
      <c r="K80" s="36"/>
      <c r="L80" s="75"/>
    </row>
    <row r="81" spans="1:12" ht="24">
      <c r="A81" s="18"/>
      <c r="B81" s="36"/>
      <c r="C81" s="18"/>
      <c r="D81" s="18"/>
      <c r="E81" s="18"/>
      <c r="F81" s="49"/>
      <c r="G81" s="49"/>
      <c r="H81" s="49"/>
      <c r="I81" s="69"/>
      <c r="J81" s="25"/>
      <c r="K81" s="49"/>
      <c r="L81" s="75"/>
    </row>
  </sheetData>
  <sheetProtection/>
  <mergeCells count="7">
    <mergeCell ref="A9:C9"/>
    <mergeCell ref="L49:L54"/>
    <mergeCell ref="L69:L74"/>
    <mergeCell ref="L59:L64"/>
    <mergeCell ref="L39:L44"/>
    <mergeCell ref="L29:L34"/>
    <mergeCell ref="L16:L21"/>
  </mergeCells>
  <printOptions/>
  <pageMargins left="0.3" right="0.28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2012-01-29T18:43:47Z</cp:lastPrinted>
  <dcterms:created xsi:type="dcterms:W3CDTF">2000-08-03T20:00:07Z</dcterms:created>
  <dcterms:modified xsi:type="dcterms:W3CDTF">2012-01-29T21:47:57Z</dcterms:modified>
  <cp:category/>
  <cp:version/>
  <cp:contentType/>
  <cp:contentStatus/>
</cp:coreProperties>
</file>