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<sst xmlns="http://schemas.openxmlformats.org/spreadsheetml/2006/main" count="82" uniqueCount="30">
  <si>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</si>
  <si>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</si>
  <si>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</si>
  <si>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</si>
  <si>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</si>
  <si>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</si>
  <si>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</si>
  <si>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</si>
  <si>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</si>
  <si>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</si>
  <si>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</si>
  <si>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</si>
  <si>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</si>
  <si>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</si>
  <si>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</si>
  <si>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</si>
  <si>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05/02/2012                                                      </t>
  </si>
  <si>
    <t>Club:  Kon. Sint-Niklase B.A.</t>
  </si>
  <si>
    <t>Kon. Sint-Niklase B.A.</t>
  </si>
  <si>
    <t>De Saeger Dany</t>
  </si>
  <si>
    <t>Van Vosselen Christoph</t>
  </si>
  <si>
    <t>Segers Didier</t>
  </si>
  <si>
    <t>De Ruyte Tom</t>
  </si>
  <si>
    <t>DE SAEGER Dany</t>
  </si>
  <si>
    <t>DE RUYTE Tom (HS)</t>
  </si>
  <si>
    <t>VAN VOSSELEN Christoph</t>
  </si>
  <si>
    <t>SEGERS Didier</t>
  </si>
  <si>
    <t>Kon. Gildevrienden</t>
  </si>
  <si>
    <r>
      <rPr>
        <b/>
        <sz val="10"/>
        <rFont val="Arial"/>
        <family val="2"/>
      </rPr>
      <t>DE RUYTE Tom</t>
    </r>
    <r>
      <rPr>
        <sz val="10"/>
        <rFont val="Arial"/>
        <family val="2"/>
      </rPr>
      <t xml:space="preserve"> zal ons district vertegenwoordigen op de gewestelijke finale die </t>
    </r>
  </si>
  <si>
    <t>plaatsvind op 17 / 18 maart in district Brugge.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</si>
</sst>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5" t="s">
        <v>10</v>
      </c>
      <c r="B9" s="66"/>
      <c r="C9" s="66"/>
      <c r="D9" s="54">
        <v>80</v>
      </c>
      <c r="E9" s="30"/>
      <c r="F9" s="55" t="s">
        <v>15</v>
      </c>
      <c r="G9" s="56"/>
      <c r="H9" s="57">
        <v>4</v>
      </c>
      <c r="I9" s="58"/>
      <c r="J9" s="58" t="s">
        <v>11</v>
      </c>
      <c r="K9" s="59">
        <v>5.72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24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6743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19</v>
      </c>
      <c r="D16" s="30"/>
      <c r="E16" s="31" t="str">
        <f>IF(I16&lt;H9,"OG",IF(I16&gt;=K9,"PROM","MG"))</f>
        <v>OG</v>
      </c>
      <c r="F16" s="32">
        <v>2</v>
      </c>
      <c r="G16" s="28">
        <v>80</v>
      </c>
      <c r="H16" s="28">
        <v>26</v>
      </c>
      <c r="I16" s="33">
        <f>ROUNDDOWN(G16/H16,2)</f>
        <v>3.07</v>
      </c>
      <c r="J16" s="34">
        <f>TRUNC(I16*7/8,2)</f>
        <v>2.68</v>
      </c>
      <c r="K16" s="35">
        <v>12</v>
      </c>
      <c r="L16" s="62">
        <v>1</v>
      </c>
    </row>
    <row r="17" spans="2:12" ht="12.75" customHeight="1">
      <c r="B17" s="28">
        <v>2</v>
      </c>
      <c r="C17" s="22" t="s">
        <v>20</v>
      </c>
      <c r="D17" s="22"/>
      <c r="E17" s="31" t="str">
        <f>IF(I17&lt;H9,"OG",IF(I17&gt;=K9,"PROM","MG"))</f>
        <v>OG</v>
      </c>
      <c r="F17" s="32">
        <v>0</v>
      </c>
      <c r="G17" s="28">
        <v>51</v>
      </c>
      <c r="H17" s="28">
        <v>20</v>
      </c>
      <c r="I17" s="33">
        <f>ROUNDDOWN(G17/H17,2)</f>
        <v>2.55</v>
      </c>
      <c r="J17" s="34">
        <f>TRUNC(I17*7/8,2)</f>
        <v>2.23</v>
      </c>
      <c r="K17" s="35">
        <v>11</v>
      </c>
      <c r="L17" s="63"/>
    </row>
    <row r="18" spans="2:12" ht="12.75" customHeight="1">
      <c r="B18" s="28">
        <v>3</v>
      </c>
      <c r="C18" s="22" t="s">
        <v>21</v>
      </c>
      <c r="D18" s="22"/>
      <c r="E18" s="31" t="str">
        <f>IF(I18&lt;H9,"OG",IF(I18&gt;=K9,"PROM","MG"))</f>
        <v>MG</v>
      </c>
      <c r="F18" s="32">
        <v>2</v>
      </c>
      <c r="G18" s="28">
        <v>80</v>
      </c>
      <c r="H18" s="28">
        <v>20</v>
      </c>
      <c r="I18" s="33">
        <f>ROUNDDOWN(G18/H18,2)</f>
        <v>4</v>
      </c>
      <c r="J18" s="34">
        <f>TRUNC(I18*7/8,2)</f>
        <v>3.5</v>
      </c>
      <c r="K18" s="35">
        <v>16</v>
      </c>
      <c r="L18" s="63"/>
    </row>
    <row r="19" spans="2:12" ht="12.75" customHeight="1">
      <c r="B19" s="36">
        <v>4</v>
      </c>
      <c r="C19" s="29" t="s">
        <v>19</v>
      </c>
      <c r="D19" s="30"/>
      <c r="E19" s="31" t="str">
        <f>IF(I19&lt;H9,"OG",IF(I19&gt;=K9,"PROM","MG"))</f>
        <v>MG</v>
      </c>
      <c r="F19" s="28">
        <v>2</v>
      </c>
      <c r="G19" s="28">
        <v>80</v>
      </c>
      <c r="H19" s="28">
        <v>19</v>
      </c>
      <c r="I19" s="33">
        <f>ROUNDDOWN(G19/H19,2)</f>
        <v>4.21</v>
      </c>
      <c r="J19" s="34">
        <f>TRUNC(I19*7/8,2)</f>
        <v>3.68</v>
      </c>
      <c r="K19" s="28">
        <v>18</v>
      </c>
      <c r="L19" s="63"/>
    </row>
    <row r="20" spans="1:13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6</v>
      </c>
      <c r="G20" s="40">
        <f>G16+G17+G18+G19</f>
        <v>291</v>
      </c>
      <c r="H20" s="40">
        <f>H16+H17+H18+H19</f>
        <v>85</v>
      </c>
      <c r="I20" s="41">
        <f>ROUNDDOWN(G20/H20,2)</f>
        <v>3.42</v>
      </c>
      <c r="J20" s="42">
        <f>TRUNC(I20*7/8,2)</f>
        <v>2.99</v>
      </c>
      <c r="K20" s="40">
        <f>MAX(K16:K19)</f>
        <v>18</v>
      </c>
      <c r="L20" s="64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23</v>
      </c>
      <c r="C22" s="19"/>
      <c r="D22" s="19"/>
      <c r="E22" s="19"/>
      <c r="F22" s="21" t="s">
        <v>1</v>
      </c>
      <c r="G22" s="44" t="s">
        <v>18</v>
      </c>
      <c r="H22" s="22"/>
      <c r="I22" s="23"/>
      <c r="J22" s="23"/>
      <c r="K22" s="24" t="s">
        <v>2</v>
      </c>
      <c r="L22" s="45">
        <v>4952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22</v>
      </c>
      <c r="D25" s="30"/>
      <c r="E25" s="31" t="str">
        <f>IF(I25&lt;H9,"OG",IF(I25&gt;=K9,"PROM","MG"))</f>
        <v>OG</v>
      </c>
      <c r="F25" s="28">
        <v>0</v>
      </c>
      <c r="G25" s="28">
        <v>66</v>
      </c>
      <c r="H25" s="28">
        <v>26</v>
      </c>
      <c r="I25" s="33">
        <f>ROUNDDOWN(G25/H25,2)</f>
        <v>2.53</v>
      </c>
      <c r="J25" s="34">
        <f>TRUNC(I25*7/8,2)</f>
        <v>2.21</v>
      </c>
      <c r="K25" s="28">
        <v>11</v>
      </c>
      <c r="L25" s="62">
        <v>2</v>
      </c>
    </row>
    <row r="26" spans="2:12" ht="12.75" customHeight="1">
      <c r="B26" s="28">
        <v>2</v>
      </c>
      <c r="C26" s="22" t="s">
        <v>21</v>
      </c>
      <c r="D26" s="30"/>
      <c r="E26" s="31" t="str">
        <f>IF(I26&lt;H9,"OG",IF(I26&gt;=K9,"PROM","MG"))</f>
        <v>MG</v>
      </c>
      <c r="F26" s="28">
        <v>2</v>
      </c>
      <c r="G26" s="28">
        <v>80</v>
      </c>
      <c r="H26" s="28">
        <v>15</v>
      </c>
      <c r="I26" s="33">
        <f>ROUNDDOWN(G26/H26,2)</f>
        <v>5.33</v>
      </c>
      <c r="J26" s="34">
        <f>TRUNC(I26*7/8,2)</f>
        <v>4.66</v>
      </c>
      <c r="K26" s="28">
        <v>15</v>
      </c>
      <c r="L26" s="63"/>
    </row>
    <row r="27" spans="2:12" ht="12.75" customHeight="1">
      <c r="B27" s="28">
        <v>3</v>
      </c>
      <c r="C27" s="22" t="s">
        <v>20</v>
      </c>
      <c r="D27" s="30"/>
      <c r="E27" s="31" t="str">
        <f>IF(I27&lt;H9,"OG",IF(I27&gt;=K9,"PROM","MG"))</f>
        <v>MG</v>
      </c>
      <c r="F27" s="28">
        <v>2</v>
      </c>
      <c r="G27" s="28">
        <v>80</v>
      </c>
      <c r="H27" s="28">
        <v>19</v>
      </c>
      <c r="I27" s="33">
        <f>ROUNDDOWN(G27/H27,2)</f>
        <v>4.21</v>
      </c>
      <c r="J27" s="34">
        <f>TRUNC(I27*7/8,2)</f>
        <v>3.68</v>
      </c>
      <c r="K27" s="28">
        <v>29</v>
      </c>
      <c r="L27" s="63"/>
    </row>
    <row r="28" spans="2:12" ht="12.75" customHeight="1">
      <c r="B28" s="36">
        <v>4</v>
      </c>
      <c r="C28" s="29" t="s">
        <v>22</v>
      </c>
      <c r="D28" s="30"/>
      <c r="E28" s="47" t="str">
        <f>IF(I28&lt;H9,"OG",IF(I28&gt;=K9,"PROM","MG"))</f>
        <v>OG</v>
      </c>
      <c r="F28" s="28">
        <v>0</v>
      </c>
      <c r="G28" s="28">
        <v>65</v>
      </c>
      <c r="H28" s="28">
        <v>19</v>
      </c>
      <c r="I28" s="33">
        <f>ROUNDDOWN(G28/H28,2)</f>
        <v>3.42</v>
      </c>
      <c r="J28" s="34">
        <f>TRUNC(I28*7/8,2)</f>
        <v>2.99</v>
      </c>
      <c r="K28" s="28">
        <v>11</v>
      </c>
      <c r="L28" s="63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291</v>
      </c>
      <c r="H29" s="40">
        <f>H25+H26+H27+H28</f>
        <v>79</v>
      </c>
      <c r="I29" s="41">
        <f>ROUNDDOWN(G29/H29,2)</f>
        <v>3.68</v>
      </c>
      <c r="J29" s="42">
        <f>TRUNC(I29*7/8,2)</f>
        <v>3.22</v>
      </c>
      <c r="K29" s="40">
        <f>MAX(K25:K28)</f>
        <v>29</v>
      </c>
      <c r="L29" s="64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25</v>
      </c>
      <c r="C31" s="20"/>
      <c r="D31" s="20"/>
      <c r="E31" s="20"/>
      <c r="F31" s="21" t="s">
        <v>1</v>
      </c>
      <c r="G31" s="20" t="s">
        <v>27</v>
      </c>
      <c r="H31" s="22"/>
      <c r="I31" s="23"/>
      <c r="J31" s="23"/>
      <c r="K31" s="24" t="s">
        <v>2</v>
      </c>
      <c r="L31" s="20">
        <v>6117</v>
      </c>
    </row>
    <row r="32" ht="7.5" customHeight="1"/>
    <row r="33" spans="3:18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  <c r="R33" s="1" t="s">
        <v>12</v>
      </c>
    </row>
    <row r="34" spans="2:15" ht="12.75" customHeight="1">
      <c r="B34" s="28">
        <v>1</v>
      </c>
      <c r="C34" s="22" t="s">
        <v>21</v>
      </c>
      <c r="D34" s="30"/>
      <c r="E34" s="31" t="str">
        <f>IF(I34&lt;H9,"OG",IF(I34&gt;=K9,"PROM","MG"))</f>
        <v>OG</v>
      </c>
      <c r="F34" s="28">
        <v>0</v>
      </c>
      <c r="G34" s="28">
        <v>76</v>
      </c>
      <c r="H34" s="28">
        <v>26</v>
      </c>
      <c r="I34" s="33">
        <f>ROUNDDOWN(G34/H34,2)</f>
        <v>2.92</v>
      </c>
      <c r="J34" s="34">
        <f>TRUNC(I34*7/8,2)</f>
        <v>2.55</v>
      </c>
      <c r="K34" s="28">
        <v>19</v>
      </c>
      <c r="L34" s="62">
        <v>3</v>
      </c>
      <c r="O34" s="18"/>
    </row>
    <row r="35" spans="2:12" ht="12.75" customHeight="1">
      <c r="B35" s="28">
        <v>2</v>
      </c>
      <c r="C35" s="29" t="s">
        <v>22</v>
      </c>
      <c r="D35" s="30"/>
      <c r="E35" s="31" t="str">
        <f>IF(I35&lt;H9,"OG",IF(I35&gt;=K9,"PROM","MG"))</f>
        <v>MG</v>
      </c>
      <c r="F35" s="28">
        <v>2</v>
      </c>
      <c r="G35" s="28">
        <v>80</v>
      </c>
      <c r="H35" s="28">
        <v>20</v>
      </c>
      <c r="I35" s="33">
        <f>ROUNDDOWN(G35/H35,2)</f>
        <v>4</v>
      </c>
      <c r="J35" s="34">
        <f>TRUNC(I35*7/8,2)</f>
        <v>3.5</v>
      </c>
      <c r="K35" s="28">
        <v>10</v>
      </c>
      <c r="L35" s="63"/>
    </row>
    <row r="36" spans="2:12" ht="12.75" customHeight="1">
      <c r="B36" s="28">
        <v>3</v>
      </c>
      <c r="C36" s="29" t="s">
        <v>19</v>
      </c>
      <c r="D36" s="30"/>
      <c r="E36" s="31" t="str">
        <f>IF(I36&lt;H9,"OG",IF(I36&gt;=K9,"PROM","MG"))</f>
        <v>OG</v>
      </c>
      <c r="F36" s="28">
        <v>0</v>
      </c>
      <c r="G36" s="28">
        <v>63</v>
      </c>
      <c r="H36" s="28">
        <v>19</v>
      </c>
      <c r="I36" s="33">
        <f>ROUNDDOWN(G36/H36,2)</f>
        <v>3.31</v>
      </c>
      <c r="J36" s="34">
        <f>TRUNC(I36*7/8,2)</f>
        <v>2.89</v>
      </c>
      <c r="K36" s="28">
        <v>11</v>
      </c>
      <c r="L36" s="63"/>
    </row>
    <row r="37" spans="2:12" ht="12.75" customHeight="1">
      <c r="B37" s="28">
        <v>4</v>
      </c>
      <c r="C37" s="22" t="s">
        <v>21</v>
      </c>
      <c r="D37" s="30"/>
      <c r="E37" s="31" t="str">
        <f>IF(I37&lt;H9,"OG",IF(I37&gt;=K9,"PROM","MG"))</f>
        <v>MG</v>
      </c>
      <c r="F37" s="28">
        <v>2</v>
      </c>
      <c r="G37" s="28">
        <v>80</v>
      </c>
      <c r="H37" s="28">
        <v>17</v>
      </c>
      <c r="I37" s="33">
        <f>ROUNDDOWN(G37/H37,2)</f>
        <v>4.7</v>
      </c>
      <c r="J37" s="34">
        <f>TRUNC(I37*7/8,2)</f>
        <v>4.11</v>
      </c>
      <c r="K37" s="28">
        <v>27</v>
      </c>
      <c r="L37" s="63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299</v>
      </c>
      <c r="H38" s="40">
        <f>H34+H35+H36+H37</f>
        <v>82</v>
      </c>
      <c r="I38" s="41">
        <f>ROUNDDOWN(G38/H38,2)</f>
        <v>3.64</v>
      </c>
      <c r="J38" s="42">
        <f>TRUNC(I38*7/8,2)</f>
        <v>3.18</v>
      </c>
      <c r="K38" s="40">
        <f>MAX(K34:K37)</f>
        <v>27</v>
      </c>
      <c r="L38" s="64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26</v>
      </c>
      <c r="C40" s="49"/>
      <c r="D40" s="49"/>
      <c r="E40" s="19"/>
      <c r="F40" s="21" t="s">
        <v>1</v>
      </c>
      <c r="G40" s="20" t="s">
        <v>27</v>
      </c>
      <c r="H40" s="22"/>
      <c r="I40" s="23"/>
      <c r="J40" s="23"/>
      <c r="K40" s="24" t="s">
        <v>2</v>
      </c>
      <c r="L40" s="45">
        <v>6712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4" ht="12.75" customHeight="1">
      <c r="B43" s="28">
        <v>1</v>
      </c>
      <c r="C43" s="22" t="s">
        <v>20</v>
      </c>
      <c r="D43" s="30"/>
      <c r="E43" s="31" t="str">
        <f>IF(I43&lt;H9,"OG",IF(I43&gt;=K9,"PROM","MG"))</f>
        <v>OG</v>
      </c>
      <c r="F43" s="28">
        <v>2</v>
      </c>
      <c r="G43" s="28">
        <v>80</v>
      </c>
      <c r="H43" s="28">
        <v>26</v>
      </c>
      <c r="I43" s="33">
        <f>ROUNDDOWN(G43/H43,2)</f>
        <v>3.07</v>
      </c>
      <c r="J43" s="34">
        <f>TRUNC(I43*7/8,2)</f>
        <v>2.68</v>
      </c>
      <c r="K43" s="28">
        <v>14</v>
      </c>
      <c r="L43" s="62">
        <v>4</v>
      </c>
      <c r="N43" s="1">
        <v>3</v>
      </c>
    </row>
    <row r="44" spans="2:12" ht="12.75" customHeight="1">
      <c r="B44" s="28">
        <v>2</v>
      </c>
      <c r="C44" s="29" t="s">
        <v>19</v>
      </c>
      <c r="D44" s="30"/>
      <c r="E44" s="31" t="str">
        <f>IF(I44&lt;H9,"OG",IF(I44&gt;=K9,"PROM","MG"))</f>
        <v>OG</v>
      </c>
      <c r="F44" s="28">
        <v>0</v>
      </c>
      <c r="G44" s="28">
        <v>52</v>
      </c>
      <c r="H44" s="28">
        <v>15</v>
      </c>
      <c r="I44" s="33">
        <f>ROUNDDOWN(G44/H44,2)</f>
        <v>3.46</v>
      </c>
      <c r="J44" s="34">
        <f>TRUNC(I44*7/8,2)</f>
        <v>3.02</v>
      </c>
      <c r="K44" s="28">
        <v>11</v>
      </c>
      <c r="L44" s="63"/>
    </row>
    <row r="45" spans="2:12" ht="12.75" customHeight="1">
      <c r="B45" s="28">
        <v>3</v>
      </c>
      <c r="C45" s="29" t="s">
        <v>22</v>
      </c>
      <c r="D45" s="30"/>
      <c r="E45" s="31" t="str">
        <f>IF(I45&lt;H9,"OG",IF(I45&gt;=K9,"PROM","MG"))</f>
        <v>OG</v>
      </c>
      <c r="F45" s="28">
        <v>0</v>
      </c>
      <c r="G45" s="28">
        <v>58</v>
      </c>
      <c r="H45" s="28">
        <v>20</v>
      </c>
      <c r="I45" s="33">
        <f>ROUNDDOWN(G45/H45,2)</f>
        <v>2.9</v>
      </c>
      <c r="J45" s="34">
        <f>TRUNC(I45*7/8,2)</f>
        <v>2.53</v>
      </c>
      <c r="K45" s="28">
        <v>13</v>
      </c>
      <c r="L45" s="63"/>
    </row>
    <row r="46" spans="2:12" ht="12.75" customHeight="1">
      <c r="B46" s="36">
        <v>4</v>
      </c>
      <c r="C46" s="22" t="s">
        <v>20</v>
      </c>
      <c r="D46" s="30"/>
      <c r="E46" s="31" t="str">
        <f>IF(I46&lt;H9,"OG",IF(I46&gt;=K9,"PROM","MG"))</f>
        <v>OG</v>
      </c>
      <c r="F46" s="28">
        <v>0</v>
      </c>
      <c r="G46" s="28">
        <v>40</v>
      </c>
      <c r="H46" s="28">
        <v>17</v>
      </c>
      <c r="I46" s="33">
        <f>ROUNDDOWN(G46/H46,2)</f>
        <v>2.35</v>
      </c>
      <c r="J46" s="34">
        <f>TRUNC(I46*7/8,2)</f>
        <v>2.05</v>
      </c>
      <c r="K46" s="28">
        <v>8</v>
      </c>
      <c r="L46" s="63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230</v>
      </c>
      <c r="H47" s="40">
        <f>H43+H44+H45+H46</f>
        <v>78</v>
      </c>
      <c r="I47" s="41">
        <f>ROUNDDOWN(G47/H47,2)</f>
        <v>2.94</v>
      </c>
      <c r="J47" s="42">
        <f>TRUNC(I47*7/8,2)</f>
        <v>2.57</v>
      </c>
      <c r="K47" s="40">
        <f>MAX(K43:K46)</f>
        <v>14</v>
      </c>
      <c r="L47" s="64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3"/>
      <c r="J49" s="53"/>
      <c r="K49" s="18"/>
      <c r="L49" s="18"/>
      <c r="M49" s="18"/>
    </row>
    <row r="50" spans="1:11" ht="13.5" customHeight="1">
      <c r="A50" s="18"/>
      <c r="B50" s="37"/>
      <c r="C50" s="61" t="s">
        <v>28</v>
      </c>
      <c r="D50" s="61"/>
      <c r="E50" s="61"/>
      <c r="F50" s="61"/>
      <c r="G50" s="61"/>
      <c r="H50" s="61"/>
      <c r="I50" s="61"/>
      <c r="J50" s="61"/>
      <c r="K50" s="61"/>
    </row>
    <row r="51" spans="1:11" ht="13.5" customHeight="1">
      <c r="A51" s="18"/>
      <c r="B51" s="37"/>
      <c r="C51" s="61" t="s">
        <v>29</v>
      </c>
      <c r="D51" s="61"/>
      <c r="E51" s="61"/>
      <c r="F51" s="61"/>
      <c r="G51" s="61"/>
      <c r="H51" s="61"/>
      <c r="I51" s="61"/>
      <c r="J51" s="61"/>
      <c r="K51" s="61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51"/>
      <c r="G54" s="51"/>
      <c r="H54" s="51"/>
      <c r="I54" s="25"/>
      <c r="J54" s="25"/>
      <c r="K54" s="51"/>
    </row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16:L20"/>
    <mergeCell ref="L25:L29"/>
    <mergeCell ref="L43:L47"/>
    <mergeCell ref="L34:L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2012-02-12T19:17:50Z</dcterms:modified>
  <cp:category/>
  <cp:version/>
  <cp:contentType/>
  <cp:contentStatus/>
</cp:coreProperties>
</file>