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2120" windowHeight="4332" activeTab="0"/>
  </bookViews>
  <sheets>
    <sheet name="District en Gewestelijke finale" sheetId="1" r:id="rId1"/>
  </sheets>
  <definedNames>
    <definedName name="_xlnm.Print_Area" localSheetId="0">'District en Gewestelijke finale'!$A$1:$M$75</definedName>
  </definedNames>
  <calcPr fullCalcOnLoad="1"/>
</workbook>
</file>

<file path=xl/sharedStrings.xml><?xml version="1.0" encoding="utf-8"?>
<sst xmlns="http://schemas.openxmlformats.org/spreadsheetml/2006/main" count="123" uniqueCount="36">
  <si>
    <t xml:space="preserve">Speler: </t>
  </si>
  <si>
    <t>Club:</t>
  </si>
  <si>
    <t>Lic:</t>
  </si>
  <si>
    <t>Totaal</t>
  </si>
  <si>
    <t>P</t>
  </si>
  <si>
    <t>CAR</t>
  </si>
  <si>
    <t>B</t>
  </si>
  <si>
    <t>GEM</t>
  </si>
  <si>
    <t>HR</t>
  </si>
  <si>
    <t>Plaats</t>
  </si>
  <si>
    <t>Te spelen punten :</t>
  </si>
  <si>
    <t>Gemiddelde :</t>
  </si>
  <si>
    <t>Promotie :</t>
  </si>
  <si>
    <t xml:space="preserve"> </t>
  </si>
  <si>
    <t>Formaat: 2,10m</t>
  </si>
  <si>
    <t>2,30M</t>
  </si>
  <si>
    <t>RECHTSTREEKSE  DISTRICTFINALE</t>
  </si>
  <si>
    <t xml:space="preserve">Datum:  02-03/10/2010                                                             </t>
  </si>
  <si>
    <t xml:space="preserve">  Club: Kon. Gildevrienden Beveren</t>
  </si>
  <si>
    <t>Vergauwen Birgitte</t>
  </si>
  <si>
    <t>Vavourakis Emmanouil</t>
  </si>
  <si>
    <t>Maes Ilja</t>
  </si>
  <si>
    <t>Van Meirvenne Nestor</t>
  </si>
  <si>
    <t>Van Mele Franky</t>
  </si>
  <si>
    <t>DE WITTE Franky</t>
  </si>
  <si>
    <t>BC Sleepbootje</t>
  </si>
  <si>
    <t>VAN MELE Franky</t>
  </si>
  <si>
    <t>Kon. Gildevrienden Beveren</t>
  </si>
  <si>
    <t>De Witte Franky</t>
  </si>
  <si>
    <t>PROM 3/5</t>
  </si>
  <si>
    <t>VAN MEIRVENNE Nestor (NS)</t>
  </si>
  <si>
    <t>VAVOURAKIS Emmanouil</t>
  </si>
  <si>
    <t>Kon. Sint-Niklase B.A.</t>
  </si>
  <si>
    <t>MAES Ilja</t>
  </si>
  <si>
    <t>BC Bokkenhof</t>
  </si>
  <si>
    <t>VERGAUWEN Birgitte</t>
  </si>
</sst>
</file>

<file path=xl/styles.xml><?xml version="1.0" encoding="utf-8"?>
<styleSheet xmlns="http://schemas.openxmlformats.org/spreadsheetml/2006/main">
  <numFmts count="5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€&quot;\ #,##0_);\(&quot;€&quot;\ #,##0\)"/>
    <numFmt numFmtId="181" formatCode="&quot;€&quot;\ #,##0_);[Red]\(&quot;€&quot;\ #,##0\)"/>
    <numFmt numFmtId="182" formatCode="&quot;€&quot;\ #,##0.00_);\(&quot;€&quot;\ #,##0.00\)"/>
    <numFmt numFmtId="183" formatCode="&quot;€&quot;\ #,##0.00_);[Red]\(&quot;€&quot;\ #,##0.00\)"/>
    <numFmt numFmtId="184" formatCode="_(&quot;€&quot;\ * #,##0_);_(&quot;€&quot;\ * \(#,##0\);_(&quot;€&quot;\ * &quot;-&quot;_);_(@_)"/>
    <numFmt numFmtId="185" formatCode="_(* #,##0_);_(* \(#,##0\);_(* &quot;-&quot;_);_(@_)"/>
    <numFmt numFmtId="186" formatCode="_(&quot;€&quot;\ * #,##0.00_);_(&quot;€&quot;\ * \(#,##0.00\);_(&quot;€&quot;\ * &quot;-&quot;??_);_(@_)"/>
    <numFmt numFmtId="187" formatCode="_(* #,##0.00_);_(* \(#,##0.00\);_(* &quot;-&quot;??_);_(@_)"/>
    <numFmt numFmtId="188" formatCode="#,##0\ &quot;BF&quot;;\-#,##0\ &quot;BF&quot;"/>
    <numFmt numFmtId="189" formatCode="#,##0\ &quot;BF&quot;;[Red]\-#,##0\ &quot;BF&quot;"/>
    <numFmt numFmtId="190" formatCode="#,##0.00\ &quot;BF&quot;;\-#,##0.00\ &quot;BF&quot;"/>
    <numFmt numFmtId="191" formatCode="#,##0.00\ &quot;BF&quot;;[Red]\-#,##0.00\ &quot;BF&quot;"/>
    <numFmt numFmtId="192" formatCode="_-* #,##0\ &quot;BF&quot;_-;\-* #,##0\ &quot;BF&quot;_-;_-* &quot;-&quot;\ &quot;BF&quot;_-;_-@_-"/>
    <numFmt numFmtId="193" formatCode="_-* #,##0\ _B_F_-;\-* #,##0\ _B_F_-;_-* &quot;-&quot;\ _B_F_-;_-@_-"/>
    <numFmt numFmtId="194" formatCode="_-* #,##0.00\ &quot;BF&quot;_-;\-* #,##0.00\ &quot;BF&quot;_-;_-* &quot;-&quot;??\ &quot;BF&quot;_-;_-@_-"/>
    <numFmt numFmtId="195" formatCode="_-* #,##0.00\ _B_F_-;\-* #,##0.00\ _B_F_-;_-* &quot;-&quot;??\ _B_F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&quot;fl&quot;\ #,##0_-;&quot;fl&quot;\ #,##0\-"/>
    <numFmt numFmtId="203" formatCode="&quot;fl&quot;\ #,##0_-;[Red]&quot;fl&quot;\ #,##0\-"/>
    <numFmt numFmtId="204" formatCode="&quot;fl&quot;\ #,##0.00_-;&quot;fl&quot;\ #,##0.00\-"/>
    <numFmt numFmtId="205" formatCode="&quot;fl&quot;\ #,##0.00_-;[Red]&quot;fl&quot;\ #,##0.00\-"/>
    <numFmt numFmtId="206" formatCode="_-&quot;fl&quot;\ * #,##0_-;_-&quot;fl&quot;\ * #,##0\-;_-&quot;fl&quot;\ * &quot;-&quot;_-;_-@_-"/>
    <numFmt numFmtId="207" formatCode="_-&quot;fl&quot;\ * #,##0.00_-;_-&quot;fl&quot;\ * #,##0.00\-;_-&quot;fl&quot;\ * &quot;-&quot;??_-;_-@_-"/>
    <numFmt numFmtId="208" formatCode="0.000"/>
    <numFmt numFmtId="209" formatCode="0.0"/>
    <numFmt numFmtId="210" formatCode="0.0000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i/>
      <sz val="48"/>
      <name val="Arial"/>
      <family val="2"/>
    </font>
    <font>
      <b/>
      <sz val="10"/>
      <color indexed="53"/>
      <name val="Arial"/>
      <family val="2"/>
    </font>
    <font>
      <b/>
      <i/>
      <sz val="10"/>
      <name val="Arial"/>
      <family val="2"/>
    </font>
    <font>
      <b/>
      <sz val="8.5"/>
      <name val="Arial"/>
      <family val="2"/>
    </font>
    <font>
      <b/>
      <sz val="8"/>
      <color indexed="10"/>
      <name val="Arial"/>
      <family val="2"/>
    </font>
    <font>
      <b/>
      <i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0"/>
      <color indexed="8"/>
      <name val="Arial"/>
      <family val="2"/>
    </font>
    <font>
      <b/>
      <i/>
      <sz val="14"/>
      <color indexed="8"/>
      <name val="Arial"/>
      <family val="2"/>
    </font>
    <font>
      <i/>
      <sz val="14"/>
      <color indexed="8"/>
      <name val="Arial"/>
      <family val="2"/>
    </font>
    <font>
      <b/>
      <sz val="12"/>
      <color indexed="8"/>
      <name val="Arial"/>
      <family val="2"/>
    </font>
    <font>
      <b/>
      <i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44" fillId="29" borderId="1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0" fillId="31" borderId="7" applyNumberFormat="0" applyFont="0" applyAlignment="0" applyProtection="0"/>
    <xf numFmtId="0" fontId="49" fillId="32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26" borderId="9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15" fontId="6" fillId="0" borderId="0" xfId="0" applyNumberFormat="1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16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0" fillId="0" borderId="12" xfId="0" applyFont="1" applyBorder="1" applyAlignment="1">
      <alignment/>
    </xf>
    <xf numFmtId="2" fontId="0" fillId="0" borderId="12" xfId="0" applyNumberFormat="1" applyFont="1" applyBorder="1" applyAlignment="1">
      <alignment horizontal="center"/>
    </xf>
    <xf numFmtId="0" fontId="9" fillId="0" borderId="11" xfId="0" applyFont="1" applyBorder="1" applyAlignment="1">
      <alignment horizontal="right"/>
    </xf>
    <xf numFmtId="2" fontId="0" fillId="0" borderId="0" xfId="0" applyNumberFormat="1" applyFont="1" applyBorder="1" applyAlignment="1">
      <alignment horizontal="center"/>
    </xf>
    <xf numFmtId="0" fontId="9" fillId="33" borderId="13" xfId="0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right"/>
    </xf>
    <xf numFmtId="2" fontId="0" fillId="0" borderId="13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9" fillId="0" borderId="13" xfId="0" applyFont="1" applyBorder="1" applyAlignment="1">
      <alignment horizontal="center"/>
    </xf>
    <xf numFmtId="2" fontId="9" fillId="0" borderId="13" xfId="0" applyNumberFormat="1" applyFont="1" applyBorder="1" applyAlignment="1">
      <alignment horizontal="center"/>
    </xf>
    <xf numFmtId="2" fontId="9" fillId="0" borderId="16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left"/>
    </xf>
    <xf numFmtId="0" fontId="8" fillId="0" borderId="11" xfId="0" applyFont="1" applyBorder="1" applyAlignment="1" quotePrefix="1">
      <alignment/>
    </xf>
    <xf numFmtId="2" fontId="9" fillId="33" borderId="17" xfId="0" applyNumberFormat="1" applyFont="1" applyFill="1" applyBorder="1" applyAlignment="1">
      <alignment horizontal="center"/>
    </xf>
    <xf numFmtId="0" fontId="0" fillId="0" borderId="18" xfId="0" applyFont="1" applyBorder="1" applyAlignment="1">
      <alignment horizontal="right"/>
    </xf>
    <xf numFmtId="0" fontId="0" fillId="0" borderId="11" xfId="0" applyFont="1" applyBorder="1" applyAlignment="1">
      <alignment horizontal="left"/>
    </xf>
    <xf numFmtId="0" fontId="11" fillId="0" borderId="11" xfId="0" applyFont="1" applyBorder="1" applyAlignment="1">
      <alignment/>
    </xf>
    <xf numFmtId="2" fontId="0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left"/>
    </xf>
    <xf numFmtId="2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8" fillId="0" borderId="10" xfId="0" applyFont="1" applyBorder="1" applyAlignment="1" quotePrefix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8" fillId="0" borderId="0" xfId="0" applyFont="1" applyBorder="1" applyAlignment="1" quotePrefix="1">
      <alignment/>
    </xf>
    <xf numFmtId="0" fontId="9" fillId="0" borderId="15" xfId="0" applyFont="1" applyBorder="1" applyAlignment="1" applyProtection="1">
      <alignment horizontal="center"/>
      <protection locked="0"/>
    </xf>
    <xf numFmtId="2" fontId="9" fillId="0" borderId="15" xfId="0" applyNumberFormat="1" applyFont="1" applyBorder="1" applyAlignment="1" applyProtection="1">
      <alignment horizontal="center"/>
      <protection locked="0"/>
    </xf>
    <xf numFmtId="2" fontId="0" fillId="0" borderId="15" xfId="0" applyNumberFormat="1" applyFont="1" applyBorder="1" applyAlignment="1">
      <alignment horizontal="right"/>
    </xf>
    <xf numFmtId="0" fontId="0" fillId="0" borderId="18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4" fillId="0" borderId="0" xfId="0" applyFont="1" applyFill="1" applyAlignment="1" quotePrefix="1">
      <alignment horizontal="left"/>
    </xf>
    <xf numFmtId="0" fontId="0" fillId="0" borderId="21" xfId="0" applyFont="1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7</xdr:row>
      <xdr:rowOff>114300</xdr:rowOff>
    </xdr:to>
    <xdr:sp>
      <xdr:nvSpPr>
        <xdr:cNvPr id="1" name="Rectangle 2"/>
        <xdr:cNvSpPr>
          <a:spLocks/>
        </xdr:cNvSpPr>
      </xdr:nvSpPr>
      <xdr:spPr>
        <a:xfrm>
          <a:off x="0" y="0"/>
          <a:ext cx="6181725" cy="124777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KONINKLIJKE BELGISCHE BILJARTBOND
</a:t>
          </a:r>
          <a:r>
            <a:rPr lang="en-US" cap="none" sz="14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Gewest Beide Vlaanderen
</a:t>
          </a:r>
        </a:p>
      </xdr:txBody>
    </xdr:sp>
    <xdr:clientData/>
  </xdr:twoCellAnchor>
  <xdr:twoCellAnchor>
    <xdr:from>
      <xdr:col>0</xdr:col>
      <xdr:colOff>0</xdr:colOff>
      <xdr:row>5</xdr:row>
      <xdr:rowOff>9525</xdr:rowOff>
    </xdr:from>
    <xdr:to>
      <xdr:col>4</xdr:col>
      <xdr:colOff>133350</xdr:colOff>
      <xdr:row>7</xdr:row>
      <xdr:rowOff>85725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0" y="819150"/>
          <a:ext cx="2152650" cy="4000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District Waasland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KAMPIOENSCHAP van BELGIË</a:t>
          </a:r>
        </a:p>
      </xdr:txBody>
    </xdr:sp>
    <xdr:clientData/>
  </xdr:twoCellAnchor>
  <xdr:twoCellAnchor>
    <xdr:from>
      <xdr:col>5</xdr:col>
      <xdr:colOff>66675</xdr:colOff>
      <xdr:row>5</xdr:row>
      <xdr:rowOff>9525</xdr:rowOff>
    </xdr:from>
    <xdr:to>
      <xdr:col>11</xdr:col>
      <xdr:colOff>523875</xdr:colOff>
      <xdr:row>7</xdr:row>
      <xdr:rowOff>85725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2533650" y="819150"/>
          <a:ext cx="3543300" cy="4000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 lIns="0" tIns="27432" rIns="36576" bIns="0"/>
        <a:p>
          <a:pPr algn="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Sportjaar 2010 - 2011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6° KLASSE  VRIJSPEL  KLEIN BILJART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Q83"/>
  <sheetViews>
    <sheetView tabSelected="1" zoomScaleSheetLayoutView="100" zoomScalePageLayoutView="0" workbookViewId="0" topLeftCell="A1">
      <selection activeCell="Q16" sqref="Q16"/>
    </sheetView>
  </sheetViews>
  <sheetFormatPr defaultColWidth="9.140625" defaultRowHeight="12.75"/>
  <cols>
    <col min="1" max="1" width="7.7109375" style="1" customWidth="1"/>
    <col min="2" max="2" width="3.140625" style="2" customWidth="1"/>
    <col min="3" max="4" width="9.7109375" style="1" customWidth="1"/>
    <col min="5" max="5" width="6.7109375" style="1" customWidth="1"/>
    <col min="6" max="8" width="7.7109375" style="1" customWidth="1"/>
    <col min="9" max="10" width="7.7109375" style="3" customWidth="1"/>
    <col min="11" max="11" width="7.7109375" style="1" customWidth="1"/>
    <col min="12" max="12" width="9.421875" style="1" customWidth="1"/>
    <col min="13" max="13" width="6.7109375" style="1" hidden="1" customWidth="1"/>
    <col min="14" max="14" width="5.7109375" style="1" customWidth="1"/>
    <col min="15" max="15" width="8.8515625" style="1" customWidth="1"/>
    <col min="16" max="16" width="9.00390625" style="1" customWidth="1"/>
    <col min="17" max="16384" width="8.8515625" style="1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5.75" customHeight="1"/>
    <row r="9" spans="1:14" ht="12.75" customHeight="1">
      <c r="A9" s="72" t="s">
        <v>16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4"/>
    </row>
    <row r="10" spans="1:14" ht="7.5" customHeight="1">
      <c r="A10" s="4"/>
      <c r="B10" s="4"/>
      <c r="C10" s="4"/>
      <c r="D10" s="4"/>
      <c r="E10" s="4"/>
      <c r="F10" s="4"/>
      <c r="G10" s="4"/>
      <c r="H10" s="4"/>
      <c r="I10" s="5"/>
      <c r="J10" s="5"/>
      <c r="K10" s="4"/>
      <c r="L10" s="4"/>
      <c r="M10" s="4"/>
      <c r="N10" s="4"/>
    </row>
    <row r="11" spans="1:14" ht="12.75" customHeight="1">
      <c r="A11" s="6" t="s">
        <v>17</v>
      </c>
      <c r="B11" s="7"/>
      <c r="D11" s="8"/>
      <c r="E11" s="9" t="s">
        <v>18</v>
      </c>
      <c r="F11" s="9"/>
      <c r="G11" s="9"/>
      <c r="H11" s="9"/>
      <c r="I11" s="10"/>
      <c r="J11" s="10"/>
      <c r="K11" s="6"/>
      <c r="L11" s="11" t="s">
        <v>14</v>
      </c>
      <c r="N11" s="2"/>
    </row>
    <row r="12" spans="1:14" ht="7.5" customHeight="1" thickBot="1">
      <c r="A12" s="12"/>
      <c r="B12" s="13"/>
      <c r="C12" s="14"/>
      <c r="D12" s="15"/>
      <c r="E12" s="14"/>
      <c r="F12" s="14"/>
      <c r="G12" s="16"/>
      <c r="H12" s="14"/>
      <c r="I12" s="17"/>
      <c r="J12" s="17"/>
      <c r="K12" s="14"/>
      <c r="L12" s="14"/>
      <c r="M12" s="18"/>
      <c r="N12" s="18"/>
    </row>
    <row r="13" spans="1:12" s="18" customFormat="1" ht="12.75" customHeight="1">
      <c r="A13" s="19" t="s">
        <v>0</v>
      </c>
      <c r="B13" s="20" t="s">
        <v>24</v>
      </c>
      <c r="C13" s="19"/>
      <c r="D13" s="19"/>
      <c r="E13" s="20"/>
      <c r="F13" s="21" t="s">
        <v>1</v>
      </c>
      <c r="G13" s="20" t="s">
        <v>25</v>
      </c>
      <c r="H13" s="22"/>
      <c r="I13" s="23"/>
      <c r="J13" s="23"/>
      <c r="K13" s="24" t="s">
        <v>2</v>
      </c>
      <c r="L13" s="20">
        <v>6488</v>
      </c>
    </row>
    <row r="14" spans="9:10" ht="7.5" customHeight="1">
      <c r="I14" s="25"/>
      <c r="J14" s="25"/>
    </row>
    <row r="15" spans="3:16" ht="12.75">
      <c r="C15" s="22"/>
      <c r="F15" s="26" t="s">
        <v>4</v>
      </c>
      <c r="G15" s="26" t="s">
        <v>5</v>
      </c>
      <c r="H15" s="26" t="s">
        <v>6</v>
      </c>
      <c r="I15" s="27" t="s">
        <v>7</v>
      </c>
      <c r="J15" s="27" t="s">
        <v>15</v>
      </c>
      <c r="K15" s="26" t="s">
        <v>8</v>
      </c>
      <c r="L15" s="26" t="s">
        <v>9</v>
      </c>
      <c r="P15" s="1" t="s">
        <v>13</v>
      </c>
    </row>
    <row r="16" spans="2:12" ht="12.75" customHeight="1">
      <c r="B16" s="28">
        <v>1</v>
      </c>
      <c r="C16" s="22" t="s">
        <v>19</v>
      </c>
      <c r="D16" s="30"/>
      <c r="E16" s="31" t="str">
        <f>IF(I16&lt;G77,"OG",IF(I16&gt;=K77,"PROM","MG"))</f>
        <v>MG</v>
      </c>
      <c r="F16" s="28">
        <v>2</v>
      </c>
      <c r="G16" s="28">
        <v>55</v>
      </c>
      <c r="H16" s="28">
        <v>18</v>
      </c>
      <c r="I16" s="32">
        <f aca="true" t="shared" si="0" ref="I16:I21">ROUNDDOWN(G16/H16,2)</f>
        <v>3.05</v>
      </c>
      <c r="J16" s="33">
        <f aca="true" t="shared" si="1" ref="J16:J21">TRUNC(I16*7/8,2)</f>
        <v>2.66</v>
      </c>
      <c r="K16" s="28">
        <v>9</v>
      </c>
      <c r="L16" s="74">
        <v>1</v>
      </c>
    </row>
    <row r="17" spans="2:12" ht="12.75" customHeight="1">
      <c r="B17" s="28">
        <v>2</v>
      </c>
      <c r="C17" s="22" t="s">
        <v>20</v>
      </c>
      <c r="D17" s="22"/>
      <c r="E17" s="31" t="str">
        <f>IF(I17&lt;G77,"OG",IF(I17&gt;=K77,"PROM","MG"))</f>
        <v>PROM</v>
      </c>
      <c r="F17" s="28">
        <v>2</v>
      </c>
      <c r="G17" s="28">
        <v>55</v>
      </c>
      <c r="H17" s="28">
        <v>11</v>
      </c>
      <c r="I17" s="32">
        <f t="shared" si="0"/>
        <v>5</v>
      </c>
      <c r="J17" s="33">
        <f t="shared" si="1"/>
        <v>4.37</v>
      </c>
      <c r="K17" s="28">
        <v>11</v>
      </c>
      <c r="L17" s="75"/>
    </row>
    <row r="18" spans="2:12" ht="12.75" customHeight="1">
      <c r="B18" s="28">
        <v>3</v>
      </c>
      <c r="C18" s="22" t="s">
        <v>21</v>
      </c>
      <c r="D18" s="22"/>
      <c r="E18" s="31" t="str">
        <f>IF(I18&lt;G77,"OG",IF(I18&gt;=K77,"PROM","MG"))</f>
        <v>OG</v>
      </c>
      <c r="F18" s="28">
        <v>2</v>
      </c>
      <c r="G18" s="28">
        <v>55</v>
      </c>
      <c r="H18" s="28">
        <v>25</v>
      </c>
      <c r="I18" s="32">
        <f t="shared" si="0"/>
        <v>2.2</v>
      </c>
      <c r="J18" s="33">
        <f t="shared" si="1"/>
        <v>1.92</v>
      </c>
      <c r="K18" s="28">
        <v>8</v>
      </c>
      <c r="L18" s="75"/>
    </row>
    <row r="19" spans="2:12" ht="12.75" customHeight="1">
      <c r="B19" s="34">
        <v>4</v>
      </c>
      <c r="C19" s="29" t="s">
        <v>22</v>
      </c>
      <c r="D19" s="30"/>
      <c r="E19" s="31" t="str">
        <f>IF(I19&lt;G77,"OG",IF(I19&gt;=K77,"PROM","MG"))</f>
        <v>MG</v>
      </c>
      <c r="F19" s="28">
        <v>2</v>
      </c>
      <c r="G19" s="28">
        <v>55</v>
      </c>
      <c r="H19" s="28">
        <v>18</v>
      </c>
      <c r="I19" s="32">
        <f t="shared" si="0"/>
        <v>3.05</v>
      </c>
      <c r="J19" s="33">
        <f t="shared" si="1"/>
        <v>2.66</v>
      </c>
      <c r="K19" s="28">
        <v>9</v>
      </c>
      <c r="L19" s="75"/>
    </row>
    <row r="20" spans="2:12" ht="12.75" customHeight="1">
      <c r="B20" s="28">
        <v>5</v>
      </c>
      <c r="C20" s="22" t="s">
        <v>23</v>
      </c>
      <c r="D20" s="30"/>
      <c r="E20" s="31" t="str">
        <f>IF(I20&lt;G77,"OG",IF(I20&gt;=K77,"PROM","MG"))</f>
        <v>PROM</v>
      </c>
      <c r="F20" s="28">
        <v>0</v>
      </c>
      <c r="G20" s="28">
        <v>47</v>
      </c>
      <c r="H20" s="28">
        <v>14</v>
      </c>
      <c r="I20" s="32">
        <f t="shared" si="0"/>
        <v>3.35</v>
      </c>
      <c r="J20" s="33">
        <f t="shared" si="1"/>
        <v>2.93</v>
      </c>
      <c r="K20" s="28">
        <v>16</v>
      </c>
      <c r="L20" s="75"/>
    </row>
    <row r="21" spans="1:13" ht="12.75" customHeight="1">
      <c r="A21" s="18"/>
      <c r="B21" s="35"/>
      <c r="C21" s="18" t="str">
        <f>IF(I21&lt;G77,"OG",IF(I21&gt;=K77,"PROM","MG"))</f>
        <v>MG</v>
      </c>
      <c r="D21" s="36"/>
      <c r="E21" s="37" t="s">
        <v>3</v>
      </c>
      <c r="F21" s="38">
        <f>SUM(F16:F20)</f>
        <v>8</v>
      </c>
      <c r="G21" s="38">
        <f>G16+G17+G18+G19+G20</f>
        <v>267</v>
      </c>
      <c r="H21" s="38">
        <f>H16+H17+H18+H19+H20</f>
        <v>86</v>
      </c>
      <c r="I21" s="39">
        <f t="shared" si="0"/>
        <v>3.1</v>
      </c>
      <c r="J21" s="40">
        <f t="shared" si="1"/>
        <v>2.71</v>
      </c>
      <c r="K21" s="38">
        <f>MAX(K16:K20)</f>
        <v>16</v>
      </c>
      <c r="L21" s="76"/>
      <c r="M21" s="3"/>
    </row>
    <row r="22" spans="1:13" ht="7.5" customHeight="1" thickBot="1">
      <c r="A22" s="14"/>
      <c r="B22" s="41"/>
      <c r="C22" s="14"/>
      <c r="D22" s="14"/>
      <c r="E22" s="14"/>
      <c r="F22" s="14"/>
      <c r="G22" s="14"/>
      <c r="H22" s="14"/>
      <c r="I22" s="17"/>
      <c r="J22" s="17"/>
      <c r="K22" s="14"/>
      <c r="L22" s="14"/>
      <c r="M22" s="18"/>
    </row>
    <row r="23" spans="1:12" ht="12.75" customHeight="1">
      <c r="A23" s="19" t="s">
        <v>0</v>
      </c>
      <c r="B23" s="20" t="s">
        <v>26</v>
      </c>
      <c r="C23" s="19"/>
      <c r="D23" s="19"/>
      <c r="E23" s="19"/>
      <c r="F23" s="21" t="s">
        <v>1</v>
      </c>
      <c r="G23" s="42" t="s">
        <v>27</v>
      </c>
      <c r="H23" s="22"/>
      <c r="I23" s="23"/>
      <c r="J23" s="23"/>
      <c r="K23" s="24" t="s">
        <v>2</v>
      </c>
      <c r="L23" s="43">
        <v>5229</v>
      </c>
    </row>
    <row r="24" spans="9:10" ht="7.5" customHeight="1">
      <c r="I24" s="23"/>
      <c r="J24" s="25"/>
    </row>
    <row r="25" spans="3:12" ht="12.75" customHeight="1">
      <c r="C25" s="22"/>
      <c r="F25" s="26" t="s">
        <v>4</v>
      </c>
      <c r="G25" s="26" t="s">
        <v>5</v>
      </c>
      <c r="H25" s="26" t="s">
        <v>6</v>
      </c>
      <c r="I25" s="44" t="s">
        <v>7</v>
      </c>
      <c r="J25" s="27" t="s">
        <v>15</v>
      </c>
      <c r="K25" s="26" t="s">
        <v>8</v>
      </c>
      <c r="L25" s="26" t="s">
        <v>9</v>
      </c>
    </row>
    <row r="26" spans="2:12" ht="12.75" customHeight="1">
      <c r="B26" s="28">
        <v>1</v>
      </c>
      <c r="C26" s="22" t="s">
        <v>22</v>
      </c>
      <c r="D26" s="30"/>
      <c r="E26" s="31" t="str">
        <f>IF(I26&lt;G77,"OG",IF(I26&gt;=K77,"PROM","MG"))</f>
        <v>PROM</v>
      </c>
      <c r="F26" s="28">
        <v>2</v>
      </c>
      <c r="G26" s="28">
        <v>55</v>
      </c>
      <c r="H26" s="28">
        <v>16</v>
      </c>
      <c r="I26" s="32">
        <f aca="true" t="shared" si="2" ref="I26:I31">ROUNDDOWN(G26/H26,2)</f>
        <v>3.43</v>
      </c>
      <c r="J26" s="33">
        <f aca="true" t="shared" si="3" ref="J26:J31">TRUNC(I26*7/8,2)</f>
        <v>3</v>
      </c>
      <c r="K26" s="28">
        <v>18</v>
      </c>
      <c r="L26" s="74">
        <v>2</v>
      </c>
    </row>
    <row r="27" spans="2:12" ht="12.75" customHeight="1">
      <c r="B27" s="28">
        <v>2</v>
      </c>
      <c r="C27" s="22" t="s">
        <v>19</v>
      </c>
      <c r="D27" s="30"/>
      <c r="E27" s="31" t="str">
        <f>IF(I27&lt;G77,"OG",IF(I27&gt;=K77,"PROM","MG"))</f>
        <v>OG</v>
      </c>
      <c r="F27" s="28">
        <v>0</v>
      </c>
      <c r="G27" s="28">
        <v>38</v>
      </c>
      <c r="H27" s="28">
        <v>23</v>
      </c>
      <c r="I27" s="32">
        <f t="shared" si="2"/>
        <v>1.65</v>
      </c>
      <c r="J27" s="33">
        <f t="shared" si="3"/>
        <v>1.44</v>
      </c>
      <c r="K27" s="28">
        <v>6</v>
      </c>
      <c r="L27" s="75"/>
    </row>
    <row r="28" spans="2:12" ht="12.75" customHeight="1">
      <c r="B28" s="28">
        <v>3</v>
      </c>
      <c r="C28" s="22" t="s">
        <v>20</v>
      </c>
      <c r="D28" s="30"/>
      <c r="E28" s="31" t="str">
        <f>IF(I28&lt;G77,"OG",IF(I28&gt;=K77,"PROM","MG"))</f>
        <v>PROM</v>
      </c>
      <c r="F28" s="28">
        <v>2</v>
      </c>
      <c r="G28" s="28">
        <v>55</v>
      </c>
      <c r="H28" s="28">
        <v>9</v>
      </c>
      <c r="I28" s="32">
        <f t="shared" si="2"/>
        <v>6.11</v>
      </c>
      <c r="J28" s="33">
        <f t="shared" si="3"/>
        <v>5.34</v>
      </c>
      <c r="K28" s="28">
        <v>13</v>
      </c>
      <c r="L28" s="75"/>
    </row>
    <row r="29" spans="2:12" ht="12.75" customHeight="1">
      <c r="B29" s="34">
        <v>4</v>
      </c>
      <c r="C29" s="29" t="s">
        <v>21</v>
      </c>
      <c r="D29" s="30"/>
      <c r="E29" s="45" t="str">
        <f>IF(I29&lt;G77,"OG",IF(I29&gt;=K77,"PROM","MG"))</f>
        <v>OG</v>
      </c>
      <c r="F29" s="28">
        <v>0</v>
      </c>
      <c r="G29" s="28">
        <v>30</v>
      </c>
      <c r="H29" s="28">
        <v>17</v>
      </c>
      <c r="I29" s="32">
        <f t="shared" si="2"/>
        <v>1.76</v>
      </c>
      <c r="J29" s="33">
        <f t="shared" si="3"/>
        <v>1.54</v>
      </c>
      <c r="K29" s="28">
        <v>8</v>
      </c>
      <c r="L29" s="75"/>
    </row>
    <row r="30" spans="2:12" ht="12.75" customHeight="1">
      <c r="B30" s="28">
        <v>5</v>
      </c>
      <c r="C30" s="22" t="s">
        <v>28</v>
      </c>
      <c r="D30" s="30"/>
      <c r="E30" s="31" t="str">
        <f>IF(I30&lt;G77,"OG",IF(I30&gt;=K77,"PROM","MG"))</f>
        <v>PROM</v>
      </c>
      <c r="F30" s="28">
        <v>2</v>
      </c>
      <c r="G30" s="28">
        <v>55</v>
      </c>
      <c r="H30" s="28">
        <v>14</v>
      </c>
      <c r="I30" s="32">
        <f t="shared" si="2"/>
        <v>3.92</v>
      </c>
      <c r="J30" s="33">
        <f t="shared" si="3"/>
        <v>3.43</v>
      </c>
      <c r="K30" s="28">
        <v>10</v>
      </c>
      <c r="L30" s="75"/>
    </row>
    <row r="31" spans="1:14" ht="12.75" customHeight="1">
      <c r="A31" s="18"/>
      <c r="B31" s="35"/>
      <c r="C31" s="18" t="s">
        <v>29</v>
      </c>
      <c r="D31" s="36"/>
      <c r="E31" s="37" t="s">
        <v>3</v>
      </c>
      <c r="F31" s="38">
        <f>SUM(F26:F30)</f>
        <v>6</v>
      </c>
      <c r="G31" s="38">
        <f>G26+G27+G28+G29+G30</f>
        <v>233</v>
      </c>
      <c r="H31" s="38">
        <f>H26+H27+H28+H29+H30</f>
        <v>79</v>
      </c>
      <c r="I31" s="39">
        <f t="shared" si="2"/>
        <v>2.94</v>
      </c>
      <c r="J31" s="40">
        <f t="shared" si="3"/>
        <v>2.57</v>
      </c>
      <c r="K31" s="38">
        <f>MAX(K26:K30)</f>
        <v>18</v>
      </c>
      <c r="L31" s="76"/>
      <c r="N31" s="18"/>
    </row>
    <row r="32" spans="1:15" ht="7.5" customHeight="1" thickBot="1">
      <c r="A32" s="14"/>
      <c r="B32" s="41"/>
      <c r="C32" s="14"/>
      <c r="D32" s="14"/>
      <c r="E32" s="14"/>
      <c r="F32" s="14"/>
      <c r="G32" s="14"/>
      <c r="H32" s="14"/>
      <c r="I32" s="17"/>
      <c r="J32" s="17"/>
      <c r="K32" s="14"/>
      <c r="L32" s="14"/>
      <c r="M32" s="18"/>
      <c r="O32" s="18"/>
    </row>
    <row r="33" spans="1:12" ht="12.75" customHeight="1">
      <c r="A33" s="46" t="s">
        <v>0</v>
      </c>
      <c r="B33" s="20" t="s">
        <v>30</v>
      </c>
      <c r="C33" s="20"/>
      <c r="D33" s="20"/>
      <c r="E33" s="20"/>
      <c r="F33" s="21" t="s">
        <v>1</v>
      </c>
      <c r="G33" s="42" t="s">
        <v>27</v>
      </c>
      <c r="H33" s="22"/>
      <c r="I33" s="23"/>
      <c r="J33" s="23"/>
      <c r="K33" s="24" t="s">
        <v>2</v>
      </c>
      <c r="L33" s="20">
        <v>8870</v>
      </c>
    </row>
    <row r="34" ht="7.5" customHeight="1"/>
    <row r="35" spans="3:12" ht="12.75" customHeight="1">
      <c r="C35" s="22"/>
      <c r="F35" s="26" t="s">
        <v>4</v>
      </c>
      <c r="G35" s="26" t="s">
        <v>5</v>
      </c>
      <c r="H35" s="26" t="s">
        <v>6</v>
      </c>
      <c r="I35" s="27" t="s">
        <v>7</v>
      </c>
      <c r="J35" s="27" t="s">
        <v>15</v>
      </c>
      <c r="K35" s="26" t="s">
        <v>8</v>
      </c>
      <c r="L35" s="26" t="s">
        <v>9</v>
      </c>
    </row>
    <row r="36" spans="2:17" ht="12.75" customHeight="1">
      <c r="B36" s="28">
        <v>1</v>
      </c>
      <c r="C36" s="22" t="s">
        <v>23</v>
      </c>
      <c r="D36" s="30"/>
      <c r="E36" s="31" t="str">
        <f>IF(I36&lt;G77,"OG",IF(I36&gt;=K77,"PROM","MG"))</f>
        <v>PROM</v>
      </c>
      <c r="F36" s="28">
        <v>0</v>
      </c>
      <c r="G36" s="28">
        <v>52</v>
      </c>
      <c r="H36" s="28">
        <v>16</v>
      </c>
      <c r="I36" s="32">
        <f aca="true" t="shared" si="4" ref="I36:I41">ROUNDDOWN(G36/H36,2)</f>
        <v>3.25</v>
      </c>
      <c r="J36" s="33">
        <f aca="true" t="shared" si="5" ref="J36:J41">TRUNC(I36*7/8,2)</f>
        <v>2.84</v>
      </c>
      <c r="K36" s="28">
        <v>17</v>
      </c>
      <c r="L36" s="74">
        <v>3</v>
      </c>
      <c r="O36" s="18"/>
      <c r="Q36" s="1" t="s">
        <v>13</v>
      </c>
    </row>
    <row r="37" spans="2:12" ht="12.75" customHeight="1">
      <c r="B37" s="28">
        <v>2</v>
      </c>
      <c r="C37" s="22" t="s">
        <v>21</v>
      </c>
      <c r="D37" s="30"/>
      <c r="E37" s="31" t="str">
        <f>IF(I37&lt;G77,"OG",IF(I37&gt;=K77,"PROM","MG"))</f>
        <v>PROM</v>
      </c>
      <c r="F37" s="28">
        <v>2</v>
      </c>
      <c r="G37" s="28">
        <v>55</v>
      </c>
      <c r="H37" s="28">
        <v>13</v>
      </c>
      <c r="I37" s="32">
        <f t="shared" si="4"/>
        <v>4.23</v>
      </c>
      <c r="J37" s="33">
        <f t="shared" si="5"/>
        <v>3.7</v>
      </c>
      <c r="K37" s="28">
        <v>22</v>
      </c>
      <c r="L37" s="75"/>
    </row>
    <row r="38" spans="2:12" ht="12.75" customHeight="1">
      <c r="B38" s="28">
        <v>3</v>
      </c>
      <c r="C38" s="22" t="s">
        <v>19</v>
      </c>
      <c r="D38" s="30"/>
      <c r="E38" s="31" t="str">
        <f>IF(I38&lt;G77,"OG",IF(I38&gt;=K77,"PROM","MG"))</f>
        <v>MG</v>
      </c>
      <c r="F38" s="28">
        <v>2</v>
      </c>
      <c r="G38" s="28">
        <v>55</v>
      </c>
      <c r="H38" s="28">
        <v>18</v>
      </c>
      <c r="I38" s="32">
        <f t="shared" si="4"/>
        <v>3.05</v>
      </c>
      <c r="J38" s="33">
        <f t="shared" si="5"/>
        <v>2.66</v>
      </c>
      <c r="K38" s="28">
        <v>10</v>
      </c>
      <c r="L38" s="75"/>
    </row>
    <row r="39" spans="2:12" ht="12.75" customHeight="1">
      <c r="B39" s="28">
        <v>4</v>
      </c>
      <c r="C39" s="22" t="s">
        <v>20</v>
      </c>
      <c r="D39" s="30"/>
      <c r="E39" s="31" t="str">
        <f>IF(I39&lt;G77,"OG",IF(I39&gt;=K77,"PROM","MG"))</f>
        <v>OG</v>
      </c>
      <c r="F39" s="28">
        <v>0</v>
      </c>
      <c r="G39" s="28">
        <v>33</v>
      </c>
      <c r="H39" s="28">
        <v>14</v>
      </c>
      <c r="I39" s="32">
        <f t="shared" si="4"/>
        <v>2.35</v>
      </c>
      <c r="J39" s="33">
        <f t="shared" si="5"/>
        <v>2.05</v>
      </c>
      <c r="K39" s="28">
        <v>6</v>
      </c>
      <c r="L39" s="75"/>
    </row>
    <row r="40" spans="2:12" ht="12.75" customHeight="1">
      <c r="B40" s="28">
        <v>5</v>
      </c>
      <c r="C40" s="22" t="s">
        <v>28</v>
      </c>
      <c r="D40" s="30"/>
      <c r="E40" s="31" t="str">
        <f>IF(I40&lt;G77,"OG",IF(I40&gt;=K77,"PROM","MG"))</f>
        <v>OG</v>
      </c>
      <c r="F40" s="28">
        <v>0</v>
      </c>
      <c r="G40" s="28">
        <v>39</v>
      </c>
      <c r="H40" s="28">
        <v>18</v>
      </c>
      <c r="I40" s="32">
        <f t="shared" si="4"/>
        <v>2.16</v>
      </c>
      <c r="J40" s="33">
        <f t="shared" si="5"/>
        <v>1.89</v>
      </c>
      <c r="K40" s="28">
        <v>11</v>
      </c>
      <c r="L40" s="75"/>
    </row>
    <row r="41" spans="1:13" ht="12.75" customHeight="1">
      <c r="A41" s="18"/>
      <c r="B41" s="35"/>
      <c r="C41" s="18" t="str">
        <f>IF(I41&lt;G77,"OG",IF(I41&gt;=K77,"PROM","MG"))</f>
        <v>MG</v>
      </c>
      <c r="D41" s="36"/>
      <c r="E41" s="37" t="s">
        <v>3</v>
      </c>
      <c r="F41" s="38">
        <f>SUM(F36:F40)</f>
        <v>4</v>
      </c>
      <c r="G41" s="38">
        <f>G36+G37+G38+G39+G40</f>
        <v>234</v>
      </c>
      <c r="H41" s="38">
        <f>H36+H37+H38+H39+H40</f>
        <v>79</v>
      </c>
      <c r="I41" s="39">
        <f t="shared" si="4"/>
        <v>2.96</v>
      </c>
      <c r="J41" s="40">
        <f t="shared" si="5"/>
        <v>2.59</v>
      </c>
      <c r="K41" s="38">
        <f>MAX(K36:K40)</f>
        <v>22</v>
      </c>
      <c r="L41" s="76"/>
      <c r="M41" s="3"/>
    </row>
    <row r="42" spans="1:13" ht="7.5" customHeight="1" thickBot="1">
      <c r="A42" s="14"/>
      <c r="B42" s="41"/>
      <c r="C42" s="14"/>
      <c r="D42" s="14"/>
      <c r="E42" s="14"/>
      <c r="F42" s="14"/>
      <c r="G42" s="14"/>
      <c r="H42" s="14"/>
      <c r="I42" s="17"/>
      <c r="J42" s="17"/>
      <c r="K42" s="14"/>
      <c r="L42" s="14"/>
      <c r="M42" s="18"/>
    </row>
    <row r="43" spans="1:12" ht="12.75" customHeight="1">
      <c r="A43" s="19" t="s">
        <v>0</v>
      </c>
      <c r="B43" s="20" t="s">
        <v>31</v>
      </c>
      <c r="C43" s="47"/>
      <c r="D43" s="47"/>
      <c r="E43" s="19"/>
      <c r="F43" s="21" t="s">
        <v>1</v>
      </c>
      <c r="G43" s="42" t="s">
        <v>32</v>
      </c>
      <c r="H43" s="22"/>
      <c r="I43" s="23"/>
      <c r="J43" s="23"/>
      <c r="K43" s="24" t="s">
        <v>2</v>
      </c>
      <c r="L43" s="43">
        <v>8481</v>
      </c>
    </row>
    <row r="44" spans="9:10" ht="7.5" customHeight="1">
      <c r="I44" s="23"/>
      <c r="J44" s="25"/>
    </row>
    <row r="45" spans="3:12" ht="12.75" customHeight="1">
      <c r="C45" s="22"/>
      <c r="F45" s="26" t="s">
        <v>4</v>
      </c>
      <c r="G45" s="26" t="s">
        <v>5</v>
      </c>
      <c r="H45" s="26" t="s">
        <v>6</v>
      </c>
      <c r="I45" s="44" t="s">
        <v>7</v>
      </c>
      <c r="J45" s="27" t="s">
        <v>15</v>
      </c>
      <c r="K45" s="26" t="s">
        <v>8</v>
      </c>
      <c r="L45" s="26" t="s">
        <v>9</v>
      </c>
    </row>
    <row r="46" spans="2:12" ht="12.75" customHeight="1">
      <c r="B46" s="28">
        <v>1</v>
      </c>
      <c r="C46" s="22" t="s">
        <v>21</v>
      </c>
      <c r="D46" s="30"/>
      <c r="E46" s="31" t="str">
        <f>IF(I46&lt;G77,"OG",IF(I46&gt;=K77,"PROM","MG"))</f>
        <v>OG</v>
      </c>
      <c r="F46" s="28">
        <v>0</v>
      </c>
      <c r="G46" s="28">
        <v>29</v>
      </c>
      <c r="H46" s="28">
        <v>19</v>
      </c>
      <c r="I46" s="32">
        <f aca="true" t="shared" si="6" ref="I46:I51">ROUNDDOWN(G46/H46,2)</f>
        <v>1.52</v>
      </c>
      <c r="J46" s="33">
        <f aca="true" t="shared" si="7" ref="J46:J51">TRUNC(I46*7/8,2)</f>
        <v>1.33</v>
      </c>
      <c r="K46" s="28">
        <v>12</v>
      </c>
      <c r="L46" s="74">
        <v>4</v>
      </c>
    </row>
    <row r="47" spans="2:12" ht="12.75" customHeight="1">
      <c r="B47" s="28">
        <v>2</v>
      </c>
      <c r="C47" s="22" t="s">
        <v>28</v>
      </c>
      <c r="D47" s="30"/>
      <c r="E47" s="31" t="str">
        <f>IF(I47&lt;G77,"OG",IF(I47&gt;=K77,"PROM","MG"))</f>
        <v>PROM</v>
      </c>
      <c r="F47" s="28">
        <v>0</v>
      </c>
      <c r="G47" s="28">
        <v>42</v>
      </c>
      <c r="H47" s="28">
        <v>11</v>
      </c>
      <c r="I47" s="32">
        <f t="shared" si="6"/>
        <v>3.81</v>
      </c>
      <c r="J47" s="33">
        <f t="shared" si="7"/>
        <v>3.33</v>
      </c>
      <c r="K47" s="28">
        <v>8</v>
      </c>
      <c r="L47" s="75"/>
    </row>
    <row r="48" spans="2:12" ht="12.75" customHeight="1">
      <c r="B48" s="28">
        <v>3</v>
      </c>
      <c r="C48" s="22" t="s">
        <v>23</v>
      </c>
      <c r="D48" s="30"/>
      <c r="E48" s="31" t="str">
        <f>IF(I48&lt;G77,"OG",IF(I48&gt;=K77,"PROM","MG"))</f>
        <v>OG</v>
      </c>
      <c r="F48" s="28">
        <v>0</v>
      </c>
      <c r="G48" s="28">
        <v>4</v>
      </c>
      <c r="H48" s="28">
        <v>9</v>
      </c>
      <c r="I48" s="32">
        <f t="shared" si="6"/>
        <v>0.44</v>
      </c>
      <c r="J48" s="33">
        <f t="shared" si="7"/>
        <v>0.38</v>
      </c>
      <c r="K48" s="28">
        <v>2</v>
      </c>
      <c r="L48" s="75"/>
    </row>
    <row r="49" spans="2:12" ht="12.75" customHeight="1">
      <c r="B49" s="34">
        <v>4</v>
      </c>
      <c r="C49" s="29" t="s">
        <v>22</v>
      </c>
      <c r="D49" s="30"/>
      <c r="E49" s="31" t="str">
        <f>IF(I49&lt;G77,"OG",IF(I49&gt;=K77,"PROM","MG"))</f>
        <v>PROM</v>
      </c>
      <c r="F49" s="28">
        <v>2</v>
      </c>
      <c r="G49" s="28">
        <v>55</v>
      </c>
      <c r="H49" s="28">
        <v>14</v>
      </c>
      <c r="I49" s="32">
        <f t="shared" si="6"/>
        <v>3.92</v>
      </c>
      <c r="J49" s="33">
        <f t="shared" si="7"/>
        <v>3.43</v>
      </c>
      <c r="K49" s="28">
        <v>15</v>
      </c>
      <c r="L49" s="75"/>
    </row>
    <row r="50" spans="2:12" ht="12.75" customHeight="1">
      <c r="B50" s="34">
        <v>5</v>
      </c>
      <c r="C50" s="71" t="s">
        <v>19</v>
      </c>
      <c r="D50" s="30"/>
      <c r="E50" s="31" t="str">
        <f>IF(I50&lt;G77,"OG",IF(I50&gt;=K77,"PROM","MG"))</f>
        <v>PROM</v>
      </c>
      <c r="F50" s="28">
        <v>2</v>
      </c>
      <c r="G50" s="28">
        <v>55</v>
      </c>
      <c r="H50" s="28">
        <v>13</v>
      </c>
      <c r="I50" s="32">
        <f t="shared" si="6"/>
        <v>4.23</v>
      </c>
      <c r="J50" s="33">
        <f t="shared" si="7"/>
        <v>3.7</v>
      </c>
      <c r="K50" s="28">
        <v>16</v>
      </c>
      <c r="L50" s="75"/>
    </row>
    <row r="51" spans="1:13" ht="12.75" customHeight="1">
      <c r="A51" s="18"/>
      <c r="B51" s="35"/>
      <c r="C51" s="18" t="s">
        <v>29</v>
      </c>
      <c r="D51" s="36"/>
      <c r="E51" s="37" t="s">
        <v>3</v>
      </c>
      <c r="F51" s="38">
        <f>SUM(F46:F50)</f>
        <v>4</v>
      </c>
      <c r="G51" s="38">
        <f>G46+G47+G48+G49+G50</f>
        <v>185</v>
      </c>
      <c r="H51" s="38">
        <f>H46+H47+H48+H49+H50</f>
        <v>66</v>
      </c>
      <c r="I51" s="39">
        <f t="shared" si="6"/>
        <v>2.8</v>
      </c>
      <c r="J51" s="40">
        <f t="shared" si="7"/>
        <v>2.45</v>
      </c>
      <c r="K51" s="38">
        <f>MAX(K46:K50)</f>
        <v>16</v>
      </c>
      <c r="L51" s="76"/>
      <c r="M51" s="3"/>
    </row>
    <row r="52" spans="1:13" ht="7.5" customHeight="1" thickBot="1">
      <c r="A52" s="18"/>
      <c r="B52" s="35"/>
      <c r="C52" s="18"/>
      <c r="D52" s="18"/>
      <c r="E52" s="18"/>
      <c r="F52" s="18"/>
      <c r="G52" s="18"/>
      <c r="H52" s="14"/>
      <c r="I52" s="17"/>
      <c r="J52" s="48"/>
      <c r="K52" s="49"/>
      <c r="L52" s="18"/>
      <c r="M52" s="18"/>
    </row>
    <row r="53" spans="1:12" ht="12.75" customHeight="1">
      <c r="A53" s="19" t="s">
        <v>0</v>
      </c>
      <c r="B53" s="20" t="s">
        <v>33</v>
      </c>
      <c r="C53" s="19"/>
      <c r="D53" s="19"/>
      <c r="E53" s="19"/>
      <c r="F53" s="21" t="s">
        <v>1</v>
      </c>
      <c r="G53" s="42" t="s">
        <v>34</v>
      </c>
      <c r="H53" s="22"/>
      <c r="I53" s="23"/>
      <c r="J53" s="23"/>
      <c r="K53" s="24" t="s">
        <v>2</v>
      </c>
      <c r="L53" s="43">
        <v>8677</v>
      </c>
    </row>
    <row r="54" spans="9:10" ht="7.5" customHeight="1">
      <c r="I54" s="23"/>
      <c r="J54" s="25"/>
    </row>
    <row r="55" spans="3:12" ht="12.75" customHeight="1">
      <c r="C55" s="22"/>
      <c r="F55" s="26" t="s">
        <v>4</v>
      </c>
      <c r="G55" s="26" t="s">
        <v>5</v>
      </c>
      <c r="H55" s="26" t="s">
        <v>6</v>
      </c>
      <c r="I55" s="44" t="s">
        <v>7</v>
      </c>
      <c r="J55" s="27" t="s">
        <v>15</v>
      </c>
      <c r="K55" s="26" t="s">
        <v>8</v>
      </c>
      <c r="L55" s="26" t="s">
        <v>9</v>
      </c>
    </row>
    <row r="56" spans="2:12" ht="12.75" customHeight="1">
      <c r="B56" s="28">
        <v>1</v>
      </c>
      <c r="C56" s="22" t="s">
        <v>20</v>
      </c>
      <c r="D56" s="30"/>
      <c r="E56" s="31" t="str">
        <f>IF(I56&lt;G77,"OG",IF(I56&gt;=K77,"PROM","MG"))</f>
        <v>MG</v>
      </c>
      <c r="F56" s="28">
        <v>2</v>
      </c>
      <c r="G56" s="28">
        <v>55</v>
      </c>
      <c r="H56" s="28">
        <v>19</v>
      </c>
      <c r="I56" s="32">
        <f aca="true" t="shared" si="8" ref="I56:I61">ROUNDDOWN(G56/H56,2)</f>
        <v>2.89</v>
      </c>
      <c r="J56" s="33">
        <f aca="true" t="shared" si="9" ref="J56:J61">TRUNC(I56*7/8,2)</f>
        <v>2.52</v>
      </c>
      <c r="K56" s="28">
        <v>8</v>
      </c>
      <c r="L56" s="74">
        <v>5</v>
      </c>
    </row>
    <row r="57" spans="2:12" ht="12.75" customHeight="1">
      <c r="B57" s="28">
        <v>2</v>
      </c>
      <c r="C57" s="22" t="s">
        <v>22</v>
      </c>
      <c r="D57" s="30"/>
      <c r="E57" s="31" t="str">
        <f>IF(I57&lt;G77,"OG",IF(I57&gt;=K77,"PROM","MG"))</f>
        <v>OG</v>
      </c>
      <c r="F57" s="28">
        <v>0</v>
      </c>
      <c r="G57" s="28">
        <v>31</v>
      </c>
      <c r="H57" s="28">
        <v>13</v>
      </c>
      <c r="I57" s="32">
        <f t="shared" si="8"/>
        <v>2.38</v>
      </c>
      <c r="J57" s="33">
        <f t="shared" si="9"/>
        <v>2.08</v>
      </c>
      <c r="K57" s="28">
        <v>13</v>
      </c>
      <c r="L57" s="75"/>
    </row>
    <row r="58" spans="2:12" ht="12.75" customHeight="1">
      <c r="B58" s="28">
        <v>3</v>
      </c>
      <c r="C58" s="22" t="s">
        <v>28</v>
      </c>
      <c r="D58" s="30"/>
      <c r="E58" s="31" t="str">
        <f>IF(I58&lt;G77,"OG",IF(I58&gt;=K77,"PROM","MG"))</f>
        <v>OG</v>
      </c>
      <c r="F58" s="28">
        <v>0</v>
      </c>
      <c r="G58" s="28">
        <v>49</v>
      </c>
      <c r="H58" s="28">
        <v>25</v>
      </c>
      <c r="I58" s="32">
        <f t="shared" si="8"/>
        <v>1.96</v>
      </c>
      <c r="J58" s="33">
        <f t="shared" si="9"/>
        <v>1.71</v>
      </c>
      <c r="K58" s="28">
        <v>8</v>
      </c>
      <c r="L58" s="75"/>
    </row>
    <row r="59" spans="2:12" ht="12.75" customHeight="1">
      <c r="B59" s="34">
        <v>4</v>
      </c>
      <c r="C59" s="29" t="s">
        <v>19</v>
      </c>
      <c r="D59" s="30"/>
      <c r="E59" s="31" t="str">
        <f>IF(I59&lt;G77,"OG",IF(I59&gt;=K77,"PROM","MG"))</f>
        <v>MG</v>
      </c>
      <c r="F59" s="28">
        <v>0</v>
      </c>
      <c r="G59" s="28">
        <v>49</v>
      </c>
      <c r="H59" s="28">
        <v>16</v>
      </c>
      <c r="I59" s="32">
        <f t="shared" si="8"/>
        <v>3.06</v>
      </c>
      <c r="J59" s="33">
        <f t="shared" si="9"/>
        <v>2.67</v>
      </c>
      <c r="K59" s="28">
        <v>9</v>
      </c>
      <c r="L59" s="75"/>
    </row>
    <row r="60" spans="2:12" ht="12.75" customHeight="1">
      <c r="B60" s="34">
        <v>5</v>
      </c>
      <c r="C60" s="71" t="s">
        <v>23</v>
      </c>
      <c r="D60" s="30"/>
      <c r="E60" s="31" t="str">
        <f>IF(I60&lt;G77,"OG",IF(I60&gt;=K77,"PROM","MG"))</f>
        <v>PROM</v>
      </c>
      <c r="F60" s="28">
        <v>2</v>
      </c>
      <c r="G60" s="28">
        <v>55</v>
      </c>
      <c r="H60" s="28">
        <v>17</v>
      </c>
      <c r="I60" s="32">
        <f t="shared" si="8"/>
        <v>3.23</v>
      </c>
      <c r="J60" s="33">
        <f t="shared" si="9"/>
        <v>2.82</v>
      </c>
      <c r="K60" s="28">
        <v>15</v>
      </c>
      <c r="L60" s="75"/>
    </row>
    <row r="61" spans="1:13" ht="12.75" customHeight="1">
      <c r="A61" s="18"/>
      <c r="B61" s="35"/>
      <c r="C61" s="18" t="str">
        <f>IF(I61&lt;G77,"OG",IF(I61&gt;=K77,"PROM","MG"))</f>
        <v>MG</v>
      </c>
      <c r="D61" s="18"/>
      <c r="E61" s="37" t="s">
        <v>3</v>
      </c>
      <c r="F61" s="38">
        <f>SUM(F56:F60)</f>
        <v>4</v>
      </c>
      <c r="G61" s="38">
        <f>G56+G57+G58+G59+G60</f>
        <v>239</v>
      </c>
      <c r="H61" s="38">
        <f>H56+H57+H58+H59+H60</f>
        <v>90</v>
      </c>
      <c r="I61" s="39">
        <f t="shared" si="8"/>
        <v>2.65</v>
      </c>
      <c r="J61" s="40">
        <f t="shared" si="9"/>
        <v>2.31</v>
      </c>
      <c r="K61" s="38">
        <f>MAX(K56:K60)</f>
        <v>15</v>
      </c>
      <c r="L61" s="76"/>
      <c r="M61" s="3"/>
    </row>
    <row r="62" spans="1:13" ht="15" customHeight="1" hidden="1">
      <c r="A62" s="18"/>
      <c r="B62" s="35"/>
      <c r="C62" s="18"/>
      <c r="D62" s="18"/>
      <c r="E62" s="18"/>
      <c r="F62" s="18"/>
      <c r="G62" s="18"/>
      <c r="H62" s="18"/>
      <c r="I62" s="25"/>
      <c r="J62" s="25"/>
      <c r="K62" s="18"/>
      <c r="L62" s="18"/>
      <c r="M62" s="18"/>
    </row>
    <row r="63" spans="1:13" ht="15" customHeight="1" hidden="1">
      <c r="A63" s="18"/>
      <c r="B63" s="35"/>
      <c r="C63" s="18"/>
      <c r="D63" s="18"/>
      <c r="E63" s="18"/>
      <c r="F63" s="50"/>
      <c r="G63" s="50"/>
      <c r="H63" s="50"/>
      <c r="I63" s="25"/>
      <c r="J63" s="25"/>
      <c r="K63" s="50"/>
      <c r="L63" s="51"/>
      <c r="M63" s="18"/>
    </row>
    <row r="64" spans="1:13" ht="15" customHeight="1" hidden="1">
      <c r="A64" s="18"/>
      <c r="B64" s="35"/>
      <c r="C64" s="18"/>
      <c r="D64" s="18"/>
      <c r="E64" s="18"/>
      <c r="F64" s="18"/>
      <c r="G64" s="18"/>
      <c r="H64" s="18"/>
      <c r="I64" s="25"/>
      <c r="J64" s="25"/>
      <c r="K64" s="18"/>
      <c r="L64" s="18"/>
      <c r="M64" s="18"/>
    </row>
    <row r="65" spans="1:13" ht="7.5" customHeight="1" thickBot="1">
      <c r="A65" s="18"/>
      <c r="B65" s="35"/>
      <c r="C65" s="18"/>
      <c r="D65" s="18"/>
      <c r="E65" s="18"/>
      <c r="F65" s="18"/>
      <c r="G65" s="18"/>
      <c r="H65" s="14"/>
      <c r="I65" s="17"/>
      <c r="J65" s="17"/>
      <c r="K65" s="49"/>
      <c r="L65" s="18"/>
      <c r="M65" s="18"/>
    </row>
    <row r="66" spans="1:16" ht="15" customHeight="1">
      <c r="A66" s="19" t="s">
        <v>0</v>
      </c>
      <c r="B66" s="20" t="s">
        <v>35</v>
      </c>
      <c r="C66" s="19"/>
      <c r="D66" s="19"/>
      <c r="E66" s="19"/>
      <c r="F66" s="21" t="s">
        <v>1</v>
      </c>
      <c r="G66" s="42" t="s">
        <v>27</v>
      </c>
      <c r="H66" s="22"/>
      <c r="I66" s="23"/>
      <c r="J66" s="23"/>
      <c r="K66" s="24" t="s">
        <v>2</v>
      </c>
      <c r="L66" s="43">
        <v>5729</v>
      </c>
      <c r="P66" s="1" t="s">
        <v>13</v>
      </c>
    </row>
    <row r="67" spans="9:10" ht="7.5" customHeight="1">
      <c r="I67" s="23"/>
      <c r="J67" s="25"/>
    </row>
    <row r="68" spans="3:12" ht="15" customHeight="1">
      <c r="C68" s="22"/>
      <c r="F68" s="26" t="s">
        <v>4</v>
      </c>
      <c r="G68" s="26" t="s">
        <v>5</v>
      </c>
      <c r="H68" s="26" t="s">
        <v>6</v>
      </c>
      <c r="I68" s="44" t="s">
        <v>7</v>
      </c>
      <c r="J68" s="27" t="s">
        <v>15</v>
      </c>
      <c r="K68" s="26" t="s">
        <v>8</v>
      </c>
      <c r="L68" s="26" t="s">
        <v>9</v>
      </c>
    </row>
    <row r="69" spans="2:12" ht="15" customHeight="1">
      <c r="B69" s="28">
        <v>1</v>
      </c>
      <c r="C69" s="22" t="s">
        <v>28</v>
      </c>
      <c r="D69" s="30"/>
      <c r="E69" s="31" t="str">
        <f>IF(I69&lt;G77,"OG",IF(I69&gt;=K77,"PROM","MG"))</f>
        <v>OG</v>
      </c>
      <c r="F69" s="28">
        <v>0</v>
      </c>
      <c r="G69" s="28">
        <v>40</v>
      </c>
      <c r="H69" s="28">
        <v>18</v>
      </c>
      <c r="I69" s="32">
        <f aca="true" t="shared" si="10" ref="I69:I74">ROUNDDOWN(G69/H69,2)</f>
        <v>2.22</v>
      </c>
      <c r="J69" s="33">
        <f aca="true" t="shared" si="11" ref="J69:J74">TRUNC(I69*7/8,2)</f>
        <v>1.94</v>
      </c>
      <c r="K69" s="28">
        <v>6</v>
      </c>
      <c r="L69" s="74">
        <v>6</v>
      </c>
    </row>
    <row r="70" spans="2:16" ht="15" customHeight="1">
      <c r="B70" s="28">
        <v>2</v>
      </c>
      <c r="C70" s="22" t="s">
        <v>23</v>
      </c>
      <c r="D70" s="30"/>
      <c r="E70" s="31" t="str">
        <f>IF(I70&lt;G77,"OG",IF(I70&gt;=K77,"PROM","MG"))</f>
        <v>OG</v>
      </c>
      <c r="F70" s="28">
        <v>2</v>
      </c>
      <c r="G70" s="28">
        <v>55</v>
      </c>
      <c r="H70" s="28">
        <v>23</v>
      </c>
      <c r="I70" s="32">
        <f t="shared" si="10"/>
        <v>2.39</v>
      </c>
      <c r="J70" s="33">
        <f t="shared" si="11"/>
        <v>2.09</v>
      </c>
      <c r="K70" s="28">
        <v>7</v>
      </c>
      <c r="L70" s="75"/>
      <c r="O70" s="1" t="s">
        <v>13</v>
      </c>
      <c r="P70" s="1" t="s">
        <v>13</v>
      </c>
    </row>
    <row r="71" spans="2:12" ht="15" customHeight="1">
      <c r="B71" s="28">
        <v>3</v>
      </c>
      <c r="C71" s="22" t="s">
        <v>22</v>
      </c>
      <c r="D71" s="30"/>
      <c r="E71" s="31" t="str">
        <f>IF(I71&lt;G77,"OG",IF(I71&gt;=K77,"PROM","MG"))</f>
        <v>MG</v>
      </c>
      <c r="F71" s="28">
        <v>0</v>
      </c>
      <c r="G71" s="28">
        <v>46</v>
      </c>
      <c r="H71" s="28">
        <v>18</v>
      </c>
      <c r="I71" s="32">
        <f t="shared" si="10"/>
        <v>2.55</v>
      </c>
      <c r="J71" s="33">
        <f t="shared" si="11"/>
        <v>2.23</v>
      </c>
      <c r="K71" s="28">
        <v>10</v>
      </c>
      <c r="L71" s="75"/>
    </row>
    <row r="72" spans="2:12" ht="15" customHeight="1">
      <c r="B72" s="34">
        <v>4</v>
      </c>
      <c r="C72" s="29" t="s">
        <v>21</v>
      </c>
      <c r="D72" s="30"/>
      <c r="E72" s="31" t="str">
        <f>IF(I72&lt;G77,"OG",IF(I72&gt;=K77,"PROM","MG"))</f>
        <v>PROM</v>
      </c>
      <c r="F72" s="28">
        <v>2</v>
      </c>
      <c r="G72" s="28">
        <v>55</v>
      </c>
      <c r="H72" s="28">
        <v>16</v>
      </c>
      <c r="I72" s="32">
        <f t="shared" si="10"/>
        <v>3.43</v>
      </c>
      <c r="J72" s="33">
        <f t="shared" si="11"/>
        <v>3</v>
      </c>
      <c r="K72" s="28">
        <v>13</v>
      </c>
      <c r="L72" s="75"/>
    </row>
    <row r="73" spans="2:12" ht="15" customHeight="1">
      <c r="B73" s="34">
        <v>5</v>
      </c>
      <c r="C73" s="71" t="s">
        <v>20</v>
      </c>
      <c r="D73" s="30"/>
      <c r="E73" s="31" t="str">
        <f>IF(I73&lt;G77,"OG",IF(I73&gt;=K77,"PROM","MG"))</f>
        <v>MG</v>
      </c>
      <c r="F73" s="28">
        <v>0</v>
      </c>
      <c r="G73" s="28">
        <v>34</v>
      </c>
      <c r="H73" s="28">
        <v>13</v>
      </c>
      <c r="I73" s="32">
        <f t="shared" si="10"/>
        <v>2.61</v>
      </c>
      <c r="J73" s="33">
        <f t="shared" si="11"/>
        <v>2.28</v>
      </c>
      <c r="K73" s="28">
        <v>11</v>
      </c>
      <c r="L73" s="75"/>
    </row>
    <row r="74" spans="1:12" ht="15" customHeight="1">
      <c r="A74" s="18"/>
      <c r="B74" s="35"/>
      <c r="C74" s="18" t="str">
        <f>IF(I74&lt;G77,"OG",IF(I74&gt;=K77,"PROM","MG"))</f>
        <v>MG</v>
      </c>
      <c r="D74" s="18"/>
      <c r="E74" s="37" t="s">
        <v>3</v>
      </c>
      <c r="F74" s="38">
        <f>SUM(F69:F73)</f>
        <v>4</v>
      </c>
      <c r="G74" s="38">
        <f>G69+G70+G71+G72+G73</f>
        <v>230</v>
      </c>
      <c r="H74" s="38">
        <f>H69+H70+H71+H72+H73</f>
        <v>88</v>
      </c>
      <c r="I74" s="39">
        <f t="shared" si="10"/>
        <v>2.61</v>
      </c>
      <c r="J74" s="40">
        <f t="shared" si="11"/>
        <v>2.28</v>
      </c>
      <c r="K74" s="38">
        <f>MAX(K69:K73)</f>
        <v>13</v>
      </c>
      <c r="L74" s="76"/>
    </row>
    <row r="75" spans="1:12" ht="15" customHeight="1" thickBot="1">
      <c r="A75" s="14" t="s">
        <v>13</v>
      </c>
      <c r="B75" s="52"/>
      <c r="C75" s="14"/>
      <c r="D75" s="14"/>
      <c r="E75" s="52"/>
      <c r="F75" s="14"/>
      <c r="G75" s="53"/>
      <c r="H75" s="14"/>
      <c r="I75" s="54"/>
      <c r="J75" s="54"/>
      <c r="K75" s="55"/>
      <c r="L75" s="56"/>
    </row>
    <row r="76" spans="1:12" ht="15" customHeight="1">
      <c r="A76" s="18"/>
      <c r="B76" s="57"/>
      <c r="C76" s="18"/>
      <c r="D76" s="18"/>
      <c r="E76" s="57"/>
      <c r="F76" s="18"/>
      <c r="G76" s="58"/>
      <c r="H76" s="18"/>
      <c r="I76" s="25"/>
      <c r="J76" s="25"/>
      <c r="K76" s="59"/>
      <c r="L76" s="60"/>
    </row>
    <row r="77" spans="1:12" ht="15" customHeight="1">
      <c r="A77" s="78" t="s">
        <v>10</v>
      </c>
      <c r="B77" s="79"/>
      <c r="C77" s="79"/>
      <c r="D77" s="61">
        <v>55</v>
      </c>
      <c r="E77" s="30"/>
      <c r="F77" s="31" t="s">
        <v>11</v>
      </c>
      <c r="G77" s="62">
        <v>2.5</v>
      </c>
      <c r="H77" s="30"/>
      <c r="I77" s="63" t="s">
        <v>12</v>
      </c>
      <c r="J77" s="63"/>
      <c r="K77" s="62">
        <v>3.18</v>
      </c>
      <c r="L77" s="64"/>
    </row>
    <row r="78" spans="1:15" s="69" customFormat="1" ht="12.75">
      <c r="A78" s="65"/>
      <c r="B78" s="66"/>
      <c r="C78" s="65"/>
      <c r="D78" s="65"/>
      <c r="E78" s="65"/>
      <c r="F78" s="67"/>
      <c r="G78" s="67"/>
      <c r="H78" s="67"/>
      <c r="I78" s="68"/>
      <c r="J78" s="68"/>
      <c r="K78" s="67"/>
      <c r="L78" s="67"/>
      <c r="O78" s="70"/>
    </row>
    <row r="79" spans="1:12" ht="12.75">
      <c r="A79" s="18"/>
      <c r="B79" s="35"/>
      <c r="C79" s="18"/>
      <c r="D79" s="18"/>
      <c r="E79" s="18"/>
      <c r="F79" s="35"/>
      <c r="G79" s="35"/>
      <c r="H79" s="35"/>
      <c r="I79" s="25"/>
      <c r="J79" s="25"/>
      <c r="K79" s="35"/>
      <c r="L79" s="77"/>
    </row>
    <row r="80" spans="1:12" ht="12.75">
      <c r="A80" s="18"/>
      <c r="B80" s="35"/>
      <c r="C80" s="18"/>
      <c r="D80" s="18"/>
      <c r="E80" s="18"/>
      <c r="F80" s="35"/>
      <c r="G80" s="35"/>
      <c r="H80" s="35"/>
      <c r="I80" s="25"/>
      <c r="J80" s="25"/>
      <c r="K80" s="35"/>
      <c r="L80" s="77"/>
    </row>
    <row r="81" spans="1:12" ht="12.75">
      <c r="A81" s="18"/>
      <c r="B81" s="35"/>
      <c r="C81" s="18"/>
      <c r="D81" s="18"/>
      <c r="E81" s="18"/>
      <c r="F81" s="35"/>
      <c r="G81" s="35"/>
      <c r="H81" s="35"/>
      <c r="I81" s="25"/>
      <c r="J81" s="25"/>
      <c r="K81" s="35"/>
      <c r="L81" s="77"/>
    </row>
    <row r="82" spans="1:12" ht="12.75">
      <c r="A82" s="18"/>
      <c r="B82" s="35"/>
      <c r="C82" s="18"/>
      <c r="D82" s="18"/>
      <c r="E82" s="18"/>
      <c r="F82" s="35"/>
      <c r="G82" s="35"/>
      <c r="H82" s="35"/>
      <c r="I82" s="25"/>
      <c r="J82" s="25"/>
      <c r="K82" s="35"/>
      <c r="L82" s="77"/>
    </row>
    <row r="83" spans="1:12" ht="12.75">
      <c r="A83" s="18"/>
      <c r="B83" s="35"/>
      <c r="C83" s="18"/>
      <c r="D83" s="18"/>
      <c r="E83" s="18"/>
      <c r="F83" s="50"/>
      <c r="G83" s="50"/>
      <c r="H83" s="50"/>
      <c r="I83" s="25"/>
      <c r="J83" s="25"/>
      <c r="K83" s="50"/>
      <c r="L83" s="77"/>
    </row>
  </sheetData>
  <sheetProtection/>
  <mergeCells count="9">
    <mergeCell ref="A9:M9"/>
    <mergeCell ref="L16:L21"/>
    <mergeCell ref="L26:L31"/>
    <mergeCell ref="L79:L83"/>
    <mergeCell ref="L46:L51"/>
    <mergeCell ref="L36:L41"/>
    <mergeCell ref="L56:L61"/>
    <mergeCell ref="A77:C77"/>
    <mergeCell ref="L69:L74"/>
  </mergeCells>
  <printOptions/>
  <pageMargins left="0.5" right="0.36" top="0.17" bottom="0.17" header="0.17" footer="0.17"/>
  <pageSetup horizontalDpi="1200" verticalDpi="1200" orientation="portrait" paperSize="9" r:id="rId5"/>
  <drawing r:id="rId4"/>
  <legacyDrawing r:id="rId3"/>
  <oleObjects>
    <oleObject progId="CorelDraw.Graphic.7" shapeId="132515" r:id="rId1"/>
    <oleObject progId="CorelDraw.Graphic.7" shapeId="132518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Verbeken Albert</dc:creator>
  <cp:keywords/>
  <dc:description/>
  <cp:lastModifiedBy>Jeffrey</cp:lastModifiedBy>
  <cp:lastPrinted>2010-10-03T17:29:24Z</cp:lastPrinted>
  <dcterms:created xsi:type="dcterms:W3CDTF">2000-08-03T20:00:07Z</dcterms:created>
  <dcterms:modified xsi:type="dcterms:W3CDTF">2010-10-03T17:35:45Z</dcterms:modified>
  <cp:category/>
  <cp:version/>
  <cp:contentType/>
  <cp:contentStatus/>
</cp:coreProperties>
</file>