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Totaal" sheetId="1" r:id="rId1"/>
    <sheet name="Poule A" sheetId="2" r:id="rId2"/>
    <sheet name="Poule B" sheetId="3" r:id="rId3"/>
  </sheets>
  <definedNames>
    <definedName name="_xlnm.Print_Area" localSheetId="0">'Totaal'!$A$1:$L$57</definedName>
  </definedNames>
  <calcPr fullCalcOnLoad="1"/>
</workbook>
</file>

<file path=xl/sharedStrings.xml><?xml version="1.0" encoding="utf-8"?>
<sst xmlns="http://schemas.openxmlformats.org/spreadsheetml/2006/main" count="245" uniqueCount="84">
  <si>
    <t>VL-VS</t>
  </si>
  <si>
    <t>BCSK</t>
  </si>
  <si>
    <t>MG</t>
  </si>
  <si>
    <t>OG</t>
  </si>
  <si>
    <t>1.</t>
  </si>
  <si>
    <t>2.</t>
  </si>
  <si>
    <t>3.</t>
  </si>
  <si>
    <t>4.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</si>
  <si>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</si>
  <si>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</si>
  <si>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</si>
  <si>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</si>
  <si>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</si>
  <si>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</si>
  <si>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</si>
  <si>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</si>
  <si>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</si>
  <si>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</si>
  <si>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</si>
  <si>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DISTRICTFINALE</t>
  </si>
  <si>
    <t>KSNBA</t>
  </si>
  <si>
    <t>QU</t>
  </si>
  <si>
    <t xml:space="preserve">                                SPORTKLEDIJ en ARBITRAGE VERPLICHT</t>
  </si>
  <si>
    <t>Moy.</t>
  </si>
  <si>
    <t>OPMAAK: 13-03-2011</t>
  </si>
  <si>
    <t>Poule A:</t>
  </si>
  <si>
    <t>PROM</t>
  </si>
  <si>
    <t>Poule B:</t>
  </si>
  <si>
    <t>Te spelen punten :</t>
  </si>
  <si>
    <t xml:space="preserve">   Gemiddelde :</t>
  </si>
  <si>
    <t>Promotie:</t>
  </si>
  <si>
    <t>Club: BC Quality-Zele</t>
  </si>
  <si>
    <t>Formaat: 2,84m</t>
  </si>
  <si>
    <t xml:space="preserve">Speler: </t>
  </si>
  <si>
    <t>Club:</t>
  </si>
  <si>
    <t>Kon. Sint-Niklase B.A.</t>
  </si>
  <si>
    <t>Lic:</t>
  </si>
  <si>
    <t>P</t>
  </si>
  <si>
    <t>CAR</t>
  </si>
  <si>
    <t>B</t>
  </si>
  <si>
    <t>GEM</t>
  </si>
  <si>
    <t>Plaats</t>
  </si>
  <si>
    <t>Totaal</t>
  </si>
  <si>
    <t xml:space="preserve"> </t>
  </si>
  <si>
    <t>BC Sleepbootje</t>
  </si>
  <si>
    <t>1 - 4 / 2 - 3</t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</si>
  <si>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</si>
  <si>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</si>
  <si>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Tel. 0497/93.35.91</t>
  </si>
  <si>
    <t>E-mail: jeffreydewitte@gmail.com</t>
  </si>
  <si>
    <r>
      <t xml:space="preserve">         </t>
    </r>
    <r>
      <rPr>
        <b/>
        <u val="single"/>
        <sz val="10"/>
        <rFont val="Arial"/>
        <family val="2"/>
      </rPr>
      <t>DEELNEMERS : 10</t>
    </r>
  </si>
  <si>
    <t>Vlerick Dirk</t>
  </si>
  <si>
    <t>De Ruyte Tom</t>
  </si>
  <si>
    <t>De Witte Jeffrey</t>
  </si>
  <si>
    <t>Raemdonck Tommy</t>
  </si>
  <si>
    <t>Prieus Andy</t>
  </si>
  <si>
    <t>KOH</t>
  </si>
  <si>
    <t>Feys Gunter</t>
  </si>
  <si>
    <t>Verwittigd Forfait</t>
  </si>
  <si>
    <t>Van Barel Ferdinand</t>
  </si>
  <si>
    <t xml:space="preserve">Datum: 11-13/03/2011                                                    </t>
  </si>
  <si>
    <t>VLERICK Dirk</t>
  </si>
  <si>
    <t>BC Quality</t>
  </si>
  <si>
    <t>DE RUYTE Tom</t>
  </si>
  <si>
    <t>DE WITTE Jeffrey</t>
  </si>
  <si>
    <t>RAEMDONCK Tommy</t>
  </si>
  <si>
    <t>PRIEUS Andy</t>
  </si>
  <si>
    <t>KBC Ons Huis</t>
  </si>
  <si>
    <t>Cornelissen Pierre</t>
  </si>
  <si>
    <t>Coenen Philip</t>
  </si>
  <si>
    <t>Van Den Hauwe Filip</t>
  </si>
  <si>
    <t>SMA</t>
  </si>
  <si>
    <r>
      <t>Te spelen punten:</t>
    </r>
    <r>
      <rPr>
        <b/>
        <sz val="10"/>
        <rFont val="Arial"/>
        <family val="2"/>
      </rPr>
      <t xml:space="preserve">              42      ( gelijke beurten )</t>
    </r>
  </si>
  <si>
    <r>
      <t>Promotie:</t>
    </r>
    <r>
      <rPr>
        <b/>
        <sz val="10"/>
        <rFont val="Arial"/>
        <family val="2"/>
      </rPr>
      <t xml:space="preserve">                          0,950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</si>
  <si>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0,765</t>
    </r>
  </si>
  <si>
    <t>DE WINNAAR SPEELT DE GEWESTELIJKE FINALE OP 16 / 17 APRIL IN DISTRICT GENT</t>
  </si>
  <si>
    <t xml:space="preserve">Datum:                                                     </t>
  </si>
  <si>
    <t>12-13/03/2011</t>
  </si>
  <si>
    <t>Club: Sint-Niklase B.A.</t>
  </si>
  <si>
    <t>VAN BAREL FERDINAND</t>
  </si>
  <si>
    <t>CORNELISSEN PIERRE</t>
  </si>
  <si>
    <t>COENEN PHILIP</t>
  </si>
  <si>
    <t>VAN DEN HAUWE FILIP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</si>
  <si>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26/03/2011 TE 14U00 IN QUALITY-ZELE</t>
    </r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</si>
</sst>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9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165" fontId="9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>
      <alignment horizontal="right"/>
    </xf>
    <xf numFmtId="165" fontId="9" fillId="0" borderId="12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>
      <alignment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5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16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4" fillId="0" borderId="14" xfId="0" applyFont="1" applyBorder="1" applyAlignment="1">
      <alignment/>
    </xf>
    <xf numFmtId="165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11" fillId="0" borderId="15" xfId="0" applyFont="1" applyBorder="1" applyAlignment="1" quotePrefix="1">
      <alignment/>
    </xf>
    <xf numFmtId="0" fontId="9" fillId="33" borderId="17" xfId="0" applyFont="1" applyFill="1" applyBorder="1" applyAlignment="1">
      <alignment horizontal="center"/>
    </xf>
    <xf numFmtId="165" fontId="9" fillId="33" borderId="18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165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9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INTERDISTRICT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WAAS+DENDER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EXC.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VOORRONDE POULE A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 KLASSE  DRIEBANDEN  MATCH BILJART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8769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VOORRONDE POULE B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3622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74320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SheetLayoutView="100" zoomScalePageLayoutView="0" workbookViewId="0" topLeftCell="A1">
      <selection activeCell="O24" sqref="O24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24</v>
      </c>
      <c r="B9" s="16"/>
      <c r="E9"/>
      <c r="K9"/>
      <c r="M9"/>
    </row>
    <row r="10" spans="1:13" ht="18" customHeight="1">
      <c r="A10"/>
      <c r="B10" s="45" t="s">
        <v>0</v>
      </c>
      <c r="E10" s="1" t="s">
        <v>9</v>
      </c>
      <c r="I10" s="16"/>
      <c r="J10" s="16" t="s">
        <v>50</v>
      </c>
      <c r="K10"/>
      <c r="M10"/>
    </row>
    <row r="11" spans="1:13" ht="12.75" customHeight="1">
      <c r="A11" s="63"/>
      <c r="E11"/>
      <c r="K11"/>
      <c r="M11"/>
    </row>
    <row r="12" spans="4:13" ht="12.75" customHeight="1">
      <c r="D12" s="1" t="s">
        <v>17</v>
      </c>
      <c r="E12" s="1" t="s">
        <v>16</v>
      </c>
      <c r="F12" s="39" t="s">
        <v>14</v>
      </c>
      <c r="G12" s="39" t="s">
        <v>10</v>
      </c>
      <c r="H12" s="39" t="s">
        <v>11</v>
      </c>
      <c r="I12" s="39" t="s">
        <v>23</v>
      </c>
      <c r="J12" s="46" t="s">
        <v>12</v>
      </c>
      <c r="K12" s="67" t="s">
        <v>13</v>
      </c>
      <c r="L12" s="8"/>
      <c r="M12" s="7"/>
    </row>
    <row r="13" spans="1:18" ht="12.75" customHeight="1">
      <c r="A13" s="61"/>
      <c r="D13" s="4"/>
      <c r="F13" s="48"/>
      <c r="G13" s="38"/>
      <c r="H13" s="51"/>
      <c r="I13" s="51"/>
      <c r="J13" s="59"/>
      <c r="K13" s="59"/>
      <c r="L13" s="53"/>
      <c r="M13" s="54"/>
      <c r="N13" s="44"/>
      <c r="R13" s="12"/>
    </row>
    <row r="14" spans="1:17" ht="12.75" customHeight="1">
      <c r="A14" s="15"/>
      <c r="B14" s="72" t="s">
        <v>25</v>
      </c>
      <c r="D14" s="13"/>
      <c r="E14" s="13"/>
      <c r="F14" s="38"/>
      <c r="G14" s="38"/>
      <c r="H14" s="50"/>
      <c r="I14" s="70"/>
      <c r="J14" s="59"/>
      <c r="K14" s="58"/>
      <c r="L14" s="53"/>
      <c r="M14" s="54"/>
      <c r="N14" s="50"/>
      <c r="O14" s="43"/>
      <c r="P14" s="43"/>
      <c r="Q14" s="43"/>
    </row>
    <row r="15" spans="1:17" ht="12.75" customHeight="1">
      <c r="A15" s="15"/>
      <c r="B15" s="12"/>
      <c r="D15" s="13"/>
      <c r="E15" s="13"/>
      <c r="F15" s="38"/>
      <c r="G15" s="38"/>
      <c r="H15" s="50"/>
      <c r="I15" s="70"/>
      <c r="J15" s="59"/>
      <c r="K15" s="58"/>
      <c r="L15" s="53"/>
      <c r="M15" s="54"/>
      <c r="N15" s="50"/>
      <c r="O15" s="43"/>
      <c r="P15" s="43"/>
      <c r="Q15" s="43"/>
    </row>
    <row r="16" spans="1:14" ht="12.75" customHeight="1">
      <c r="A16" s="15" t="s">
        <v>4</v>
      </c>
      <c r="B16" s="12" t="s">
        <v>51</v>
      </c>
      <c r="D16" s="13" t="s">
        <v>21</v>
      </c>
      <c r="E16" s="13">
        <v>4977</v>
      </c>
      <c r="F16" s="38">
        <v>6</v>
      </c>
      <c r="G16" s="38">
        <v>165</v>
      </c>
      <c r="H16" s="38">
        <v>166</v>
      </c>
      <c r="I16" s="70">
        <f>ROUNDDOWN(G16/H16,3)</f>
        <v>0.993</v>
      </c>
      <c r="J16" s="59">
        <v>8</v>
      </c>
      <c r="K16" s="58" t="s">
        <v>26</v>
      </c>
      <c r="L16" s="53"/>
      <c r="M16" s="54"/>
      <c r="N16" s="50"/>
    </row>
    <row r="17" spans="1:14" ht="12.75" customHeight="1">
      <c r="A17" s="15" t="s">
        <v>5</v>
      </c>
      <c r="B17" s="12" t="s">
        <v>52</v>
      </c>
      <c r="D17" s="13" t="s">
        <v>20</v>
      </c>
      <c r="E17" s="13">
        <v>6743</v>
      </c>
      <c r="F17" s="38">
        <v>8</v>
      </c>
      <c r="G17" s="38">
        <v>168</v>
      </c>
      <c r="H17" s="38">
        <v>216</v>
      </c>
      <c r="I17" s="70">
        <f>ROUNDDOWN(G17/H17,3)</f>
        <v>0.777</v>
      </c>
      <c r="J17" s="59">
        <v>7</v>
      </c>
      <c r="K17" s="58" t="s">
        <v>2</v>
      </c>
      <c r="L17" s="53"/>
      <c r="M17" s="54"/>
      <c r="N17" s="50"/>
    </row>
    <row r="18" spans="1:17" ht="12.75" customHeight="1">
      <c r="A18" s="15" t="s">
        <v>6</v>
      </c>
      <c r="B18" s="12" t="s">
        <v>53</v>
      </c>
      <c r="D18" s="13" t="s">
        <v>1</v>
      </c>
      <c r="E18" s="13">
        <v>6489</v>
      </c>
      <c r="F18" s="38">
        <v>2</v>
      </c>
      <c r="G18" s="38">
        <v>140</v>
      </c>
      <c r="H18" s="38">
        <v>148</v>
      </c>
      <c r="I18" s="70">
        <f>ROUNDDOWN(G18/H18,3)</f>
        <v>0.945</v>
      </c>
      <c r="J18" s="59">
        <v>7</v>
      </c>
      <c r="K18" s="59" t="s">
        <v>2</v>
      </c>
      <c r="L18" s="50"/>
      <c r="M18" s="16"/>
      <c r="N18" s="50"/>
      <c r="O18" s="42"/>
      <c r="P18" s="42"/>
      <c r="Q18" s="42"/>
    </row>
    <row r="19" spans="1:17" ht="12.75" customHeight="1">
      <c r="A19" s="15" t="s">
        <v>7</v>
      </c>
      <c r="B19" s="12" t="s">
        <v>54</v>
      </c>
      <c r="D19" s="13" t="s">
        <v>21</v>
      </c>
      <c r="E19" s="13">
        <v>6219</v>
      </c>
      <c r="F19" s="38">
        <v>2</v>
      </c>
      <c r="G19" s="38">
        <v>148</v>
      </c>
      <c r="H19" s="38">
        <v>207</v>
      </c>
      <c r="I19" s="70">
        <f>ROUNDDOWN(G19/H19,3)</f>
        <v>0.714</v>
      </c>
      <c r="J19" s="59">
        <v>7</v>
      </c>
      <c r="K19" s="59" t="s">
        <v>3</v>
      </c>
      <c r="L19" s="50"/>
      <c r="M19" s="16"/>
      <c r="N19" s="50"/>
      <c r="O19" s="42"/>
      <c r="P19" s="42"/>
      <c r="Q19" s="42"/>
    </row>
    <row r="20" spans="1:18" ht="12.75" customHeight="1">
      <c r="A20" s="15" t="s">
        <v>18</v>
      </c>
      <c r="B20" s="12" t="s">
        <v>55</v>
      </c>
      <c r="D20" s="13" t="s">
        <v>56</v>
      </c>
      <c r="E20" s="13">
        <v>4363</v>
      </c>
      <c r="F20" s="56">
        <v>2</v>
      </c>
      <c r="G20" s="56">
        <v>118</v>
      </c>
      <c r="H20" s="56">
        <v>177</v>
      </c>
      <c r="I20" s="70">
        <f>ROUNDDOWN(G20/H20,3)</f>
        <v>0.666</v>
      </c>
      <c r="J20" s="59">
        <v>7</v>
      </c>
      <c r="K20" s="59" t="s">
        <v>3</v>
      </c>
      <c r="L20" s="53"/>
      <c r="M20" s="54"/>
      <c r="N20" s="50"/>
      <c r="P20" s="38"/>
      <c r="R20" s="33"/>
    </row>
    <row r="21" spans="1:18" ht="12.75" customHeight="1">
      <c r="A21" s="15"/>
      <c r="B21" s="12"/>
      <c r="D21" s="13"/>
      <c r="E21" s="13"/>
      <c r="F21" s="56"/>
      <c r="G21" s="56"/>
      <c r="H21" s="56"/>
      <c r="I21" s="70"/>
      <c r="J21" s="59"/>
      <c r="K21" s="59"/>
      <c r="L21" s="53"/>
      <c r="M21" s="54"/>
      <c r="N21" s="50"/>
      <c r="P21" s="38"/>
      <c r="R21" s="33"/>
    </row>
    <row r="22" spans="1:18" ht="12.75" customHeight="1">
      <c r="A22" s="15"/>
      <c r="B22" s="68" t="s">
        <v>27</v>
      </c>
      <c r="D22" s="13"/>
      <c r="E22" s="13"/>
      <c r="F22" s="38"/>
      <c r="G22" s="38"/>
      <c r="H22" s="50"/>
      <c r="I22" s="70"/>
      <c r="J22" s="59"/>
      <c r="K22" s="59"/>
      <c r="L22" s="48"/>
      <c r="M22" s="55"/>
      <c r="N22" s="50"/>
      <c r="O22" s="42"/>
      <c r="P22" s="42"/>
      <c r="Q22" s="42"/>
      <c r="R22" s="42"/>
    </row>
    <row r="23" spans="1:18" ht="12.75" customHeight="1">
      <c r="A23" s="61"/>
      <c r="B23" s="12"/>
      <c r="D23" s="13"/>
      <c r="E23" s="13"/>
      <c r="F23" s="38"/>
      <c r="G23" s="38"/>
      <c r="H23" s="50"/>
      <c r="I23" s="70"/>
      <c r="J23" s="59"/>
      <c r="K23" s="59"/>
      <c r="L23" s="48"/>
      <c r="M23" s="55"/>
      <c r="N23" s="41"/>
      <c r="O23" s="12"/>
      <c r="P23" s="16"/>
      <c r="Q23" s="12"/>
      <c r="R23" s="12"/>
    </row>
    <row r="24" spans="1:14" ht="12.75" customHeight="1">
      <c r="A24" s="15" t="s">
        <v>4</v>
      </c>
      <c r="B24" s="12" t="s">
        <v>59</v>
      </c>
      <c r="D24" s="13" t="s">
        <v>20</v>
      </c>
      <c r="E24" s="13">
        <v>1168</v>
      </c>
      <c r="F24" s="38">
        <v>6</v>
      </c>
      <c r="G24" s="38">
        <v>157</v>
      </c>
      <c r="H24" s="38">
        <v>232</v>
      </c>
      <c r="I24" s="70">
        <f>ROUNDDOWN(G24/H24,3)</f>
        <v>0.676</v>
      </c>
      <c r="J24" s="59">
        <v>5</v>
      </c>
      <c r="K24" s="59" t="s">
        <v>3</v>
      </c>
      <c r="L24" s="48"/>
      <c r="M24" s="55"/>
      <c r="N24" s="50"/>
    </row>
    <row r="25" spans="1:17" ht="12.75" customHeight="1">
      <c r="A25" s="15" t="s">
        <v>5</v>
      </c>
      <c r="B25" s="12" t="s">
        <v>68</v>
      </c>
      <c r="D25" s="13" t="s">
        <v>20</v>
      </c>
      <c r="E25" s="13">
        <v>4907</v>
      </c>
      <c r="F25" s="38">
        <v>6</v>
      </c>
      <c r="G25" s="38">
        <v>161</v>
      </c>
      <c r="H25" s="50">
        <v>261</v>
      </c>
      <c r="I25" s="70">
        <f>ROUNDDOWN(G25/H25,3)</f>
        <v>0.616</v>
      </c>
      <c r="J25" s="59">
        <v>6</v>
      </c>
      <c r="K25" s="59" t="s">
        <v>3</v>
      </c>
      <c r="L25" s="127"/>
      <c r="M25" s="55"/>
      <c r="N25" s="50"/>
      <c r="O25" s="16"/>
      <c r="P25" s="20"/>
      <c r="Q25" s="18"/>
    </row>
    <row r="26" spans="1:18" ht="12.75" customHeight="1">
      <c r="A26" s="15" t="s">
        <v>6</v>
      </c>
      <c r="B26" s="12" t="s">
        <v>69</v>
      </c>
      <c r="D26" s="13" t="s">
        <v>21</v>
      </c>
      <c r="E26" s="13">
        <v>1329</v>
      </c>
      <c r="F26" s="38">
        <v>4</v>
      </c>
      <c r="G26" s="38">
        <v>154</v>
      </c>
      <c r="H26" s="50">
        <v>260</v>
      </c>
      <c r="I26" s="70">
        <f>ROUNDDOWN(G26/H26,3)</f>
        <v>0.592</v>
      </c>
      <c r="J26" s="59">
        <v>4</v>
      </c>
      <c r="K26" s="59" t="s">
        <v>3</v>
      </c>
      <c r="L26" s="50"/>
      <c r="M26" s="16"/>
      <c r="N26" s="50"/>
      <c r="Q26" s="2"/>
      <c r="R26" s="15"/>
    </row>
    <row r="27" spans="1:18" ht="12.75" customHeight="1">
      <c r="A27" s="15" t="s">
        <v>7</v>
      </c>
      <c r="B27" s="12" t="s">
        <v>70</v>
      </c>
      <c r="D27" s="13" t="s">
        <v>71</v>
      </c>
      <c r="E27" s="13">
        <v>4298</v>
      </c>
      <c r="F27" s="50">
        <v>0</v>
      </c>
      <c r="G27" s="38">
        <v>142</v>
      </c>
      <c r="H27" s="50">
        <v>249</v>
      </c>
      <c r="I27" s="70">
        <f>ROUNDDOWN(G27/H27,3)</f>
        <v>0.57</v>
      </c>
      <c r="J27" s="59">
        <v>5</v>
      </c>
      <c r="K27" s="59" t="s">
        <v>3</v>
      </c>
      <c r="L27" s="50"/>
      <c r="M27" s="16"/>
      <c r="N27" s="44"/>
      <c r="O27" s="42"/>
      <c r="P27" s="42"/>
      <c r="Q27" s="42"/>
      <c r="R27" s="42"/>
    </row>
    <row r="28" spans="1:18" ht="12.75" customHeight="1">
      <c r="A28" s="61" t="s">
        <v>18</v>
      </c>
      <c r="B28" s="12" t="s">
        <v>57</v>
      </c>
      <c r="D28" s="4" t="s">
        <v>21</v>
      </c>
      <c r="F28" s="50"/>
      <c r="G28" s="49" t="s">
        <v>58</v>
      </c>
      <c r="H28" s="16"/>
      <c r="I28" s="16"/>
      <c r="J28" s="62"/>
      <c r="K28" s="60"/>
      <c r="L28" s="50"/>
      <c r="M28" s="16"/>
      <c r="N28" s="47"/>
      <c r="O28" s="38"/>
      <c r="P28" s="18"/>
      <c r="Q28" s="18"/>
      <c r="R28" s="16"/>
    </row>
    <row r="29" spans="1:18" ht="12.75" customHeight="1">
      <c r="A29" s="61"/>
      <c r="D29" s="4"/>
      <c r="F29" s="50"/>
      <c r="G29" s="49"/>
      <c r="H29" s="16"/>
      <c r="I29" s="16"/>
      <c r="J29" s="62"/>
      <c r="K29" s="60"/>
      <c r="L29" s="50"/>
      <c r="M29" s="16"/>
      <c r="N29" s="47"/>
      <c r="O29" s="38"/>
      <c r="P29" s="18"/>
      <c r="Q29" s="18"/>
      <c r="R29" s="16"/>
    </row>
    <row r="30" spans="1:14" ht="12.75" customHeight="1">
      <c r="A30" s="15"/>
      <c r="B30" s="12"/>
      <c r="D30" s="13"/>
      <c r="E30" s="13"/>
      <c r="F30" s="50"/>
      <c r="G30" s="50"/>
      <c r="H30" s="50"/>
      <c r="I30" s="50"/>
      <c r="J30" s="59"/>
      <c r="K30" s="59"/>
      <c r="L30" s="20"/>
      <c r="M30" s="18"/>
      <c r="N30" s="4"/>
    </row>
    <row r="31" spans="1:10" ht="12.75" customHeight="1">
      <c r="A31" s="15"/>
      <c r="E31" s="1" t="s">
        <v>19</v>
      </c>
      <c r="F31" s="4"/>
      <c r="G31" s="40"/>
      <c r="H31" s="16"/>
      <c r="I31" s="16"/>
      <c r="J31" s="16"/>
    </row>
    <row r="32" ht="12.75" customHeight="1">
      <c r="G32" s="40"/>
    </row>
    <row r="33" spans="1:7" ht="12.75" customHeight="1">
      <c r="A33" s="6" t="s">
        <v>4</v>
      </c>
      <c r="B33" s="12" t="s">
        <v>51</v>
      </c>
      <c r="D33" s="13" t="s">
        <v>21</v>
      </c>
      <c r="E33" s="13">
        <v>4977</v>
      </c>
      <c r="F33" s="71" t="s">
        <v>83</v>
      </c>
      <c r="G33" s="69"/>
    </row>
    <row r="34" spans="2:12" ht="12.75" customHeight="1">
      <c r="B34" s="12"/>
      <c r="D34" s="13"/>
      <c r="E34" s="13"/>
      <c r="F34" s="57"/>
      <c r="G34" s="40"/>
      <c r="H34" s="16"/>
      <c r="I34" s="16"/>
      <c r="J34" s="16"/>
      <c r="L34" s="16"/>
    </row>
    <row r="35" spans="1:14" ht="12.75" customHeight="1">
      <c r="A35" s="6" t="s">
        <v>5</v>
      </c>
      <c r="B35" s="12" t="s">
        <v>52</v>
      </c>
      <c r="D35" s="13" t="s">
        <v>20</v>
      </c>
      <c r="E35" s="13">
        <v>6743</v>
      </c>
      <c r="F35" s="57"/>
      <c r="G35" s="38"/>
      <c r="I35" s="38" t="s">
        <v>45</v>
      </c>
      <c r="J35" s="52"/>
      <c r="K35" s="52"/>
      <c r="M35" s="31"/>
      <c r="N35" s="23"/>
    </row>
    <row r="36" spans="2:14" ht="12.75" customHeight="1">
      <c r="B36" s="12"/>
      <c r="D36" s="13"/>
      <c r="E36" s="13"/>
      <c r="F36" s="57"/>
      <c r="M36" s="32"/>
      <c r="N36" s="24"/>
    </row>
    <row r="37" spans="1:14" ht="12.75" customHeight="1">
      <c r="A37" s="6" t="s">
        <v>6</v>
      </c>
      <c r="B37" s="12" t="s">
        <v>59</v>
      </c>
      <c r="D37" s="13" t="s">
        <v>20</v>
      </c>
      <c r="E37" s="13">
        <v>1168</v>
      </c>
      <c r="F37" s="57"/>
      <c r="G37" s="16" t="s">
        <v>15</v>
      </c>
      <c r="M37" s="34"/>
      <c r="N37" s="23"/>
    </row>
    <row r="38" spans="2:14" ht="12.75" customHeight="1">
      <c r="B38" s="12"/>
      <c r="D38" s="13"/>
      <c r="E38" s="13"/>
      <c r="F38" s="57"/>
      <c r="M38" s="20"/>
      <c r="N38" s="18"/>
    </row>
    <row r="39" spans="1:14" ht="12.75" customHeight="1">
      <c r="A39" s="6" t="s">
        <v>7</v>
      </c>
      <c r="B39" s="12" t="s">
        <v>68</v>
      </c>
      <c r="D39" s="13" t="s">
        <v>20</v>
      </c>
      <c r="E39" s="13">
        <v>4907</v>
      </c>
      <c r="F39" s="57"/>
      <c r="M39" s="20"/>
      <c r="N39" s="18"/>
    </row>
    <row r="40" spans="13:14" ht="12.75" customHeight="1">
      <c r="M40" s="20"/>
      <c r="N40" s="18"/>
    </row>
    <row r="41" spans="13:14" ht="12.75" customHeight="1">
      <c r="M41" s="20"/>
      <c r="N41" s="18"/>
    </row>
    <row r="42" spans="1:14" ht="15.75" customHeight="1">
      <c r="A42" s="36" t="s">
        <v>72</v>
      </c>
      <c r="B42" s="21"/>
      <c r="C42" s="21"/>
      <c r="D42" s="21"/>
      <c r="E42" s="22"/>
      <c r="F42" s="21"/>
      <c r="G42" s="35"/>
      <c r="H42" s="26"/>
      <c r="I42" s="26"/>
      <c r="J42" s="26"/>
      <c r="K42" s="23"/>
      <c r="M42" s="18"/>
      <c r="N42" s="18"/>
    </row>
    <row r="43" spans="1:14" ht="18" customHeight="1">
      <c r="A43" s="36" t="s">
        <v>73</v>
      </c>
      <c r="B43" s="21"/>
      <c r="C43" s="21"/>
      <c r="D43" s="21"/>
      <c r="E43" s="22"/>
      <c r="F43" s="21"/>
      <c r="G43" s="35"/>
      <c r="H43" s="26"/>
      <c r="I43" s="26"/>
      <c r="J43" s="26"/>
      <c r="K43" s="19"/>
      <c r="M43" s="18"/>
      <c r="N43" s="18"/>
    </row>
    <row r="44" spans="1:14" ht="18" customHeight="1">
      <c r="A44" s="37" t="s">
        <v>74</v>
      </c>
      <c r="B44" s="18"/>
      <c r="C44" s="18"/>
      <c r="D44" s="18"/>
      <c r="E44" s="17"/>
      <c r="F44" s="18"/>
      <c r="G44" s="18"/>
      <c r="H44" s="26"/>
      <c r="I44" s="26"/>
      <c r="J44" s="26"/>
      <c r="K44" s="25"/>
      <c r="M44" s="18"/>
      <c r="N44" s="18"/>
    </row>
    <row r="45" spans="1:14" ht="12.75" customHeight="1">
      <c r="A45" s="12" t="s">
        <v>8</v>
      </c>
      <c r="B45" s="28"/>
      <c r="C45" s="29"/>
      <c r="M45" s="18"/>
      <c r="N45" s="18"/>
    </row>
    <row r="46" spans="1:14" ht="12.75" customHeight="1">
      <c r="A46" s="12"/>
      <c r="B46" s="28"/>
      <c r="C46" s="29"/>
      <c r="M46" s="18"/>
      <c r="N46" s="18"/>
    </row>
    <row r="47" spans="13:14" ht="12.75" customHeight="1">
      <c r="M47" s="18"/>
      <c r="N47" s="18"/>
    </row>
    <row r="48" spans="2:14" ht="12.75" customHeight="1">
      <c r="B48" s="16" t="s">
        <v>75</v>
      </c>
      <c r="C48" s="18"/>
      <c r="D48" s="18"/>
      <c r="E48" s="18"/>
      <c r="F48" s="16"/>
      <c r="M48" s="18"/>
      <c r="N48" s="18"/>
    </row>
    <row r="49" spans="2:14" ht="12.75" customHeight="1">
      <c r="B49" s="16" t="s">
        <v>22</v>
      </c>
      <c r="M49" s="18"/>
      <c r="N49" s="18"/>
    </row>
    <row r="50" spans="2:14" ht="12.75" customHeight="1">
      <c r="B50" s="16"/>
      <c r="M50" s="18"/>
      <c r="N50" s="18"/>
    </row>
    <row r="51" spans="2:14" ht="12.75" customHeight="1">
      <c r="B51" s="16"/>
      <c r="M51" s="18"/>
      <c r="N51" s="18"/>
    </row>
    <row r="52" spans="1:14" ht="12.75" customHeight="1">
      <c r="A52" s="27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24"/>
      <c r="M52" s="9"/>
      <c r="N52" s="14"/>
    </row>
    <row r="53" spans="2:14" ht="12.75" customHeight="1">
      <c r="B53" s="63" t="s">
        <v>46</v>
      </c>
      <c r="C53" s="63"/>
      <c r="D53" s="5"/>
      <c r="E53"/>
      <c r="H53" s="63"/>
      <c r="I53" s="63"/>
      <c r="J53" s="63"/>
      <c r="K53" s="63"/>
      <c r="L53" s="18"/>
      <c r="M53" s="10"/>
      <c r="N53" s="9"/>
    </row>
    <row r="54" spans="1:14" ht="12.75" customHeight="1">
      <c r="A54" s="30"/>
      <c r="B54" s="63"/>
      <c r="C54" s="63"/>
      <c r="D54" s="5"/>
      <c r="H54" s="63"/>
      <c r="I54" s="63"/>
      <c r="J54" s="63"/>
      <c r="K54" s="63"/>
      <c r="L54" s="18"/>
      <c r="M54" s="9"/>
      <c r="N54" s="11"/>
    </row>
    <row r="55" spans="2:14" ht="12.75" customHeight="1">
      <c r="B55" s="63" t="s">
        <v>47</v>
      </c>
      <c r="C55" s="63"/>
      <c r="E55" s="64"/>
      <c r="H55" s="63"/>
      <c r="I55" s="65"/>
      <c r="J55" s="65"/>
      <c r="K55" s="63"/>
      <c r="M55" s="9"/>
      <c r="N55" s="9"/>
    </row>
    <row r="56" spans="1:11" ht="12.75" customHeight="1">
      <c r="A56" s="18"/>
      <c r="B56" s="63" t="s">
        <v>48</v>
      </c>
      <c r="D56" s="63"/>
      <c r="E56" s="63"/>
      <c r="G56" s="63"/>
      <c r="H56" s="63"/>
      <c r="I56" s="66"/>
      <c r="J56" s="66"/>
      <c r="K56" s="63"/>
    </row>
    <row r="57" spans="2:11" ht="12.75" customHeight="1">
      <c r="B57" s="63" t="s">
        <v>49</v>
      </c>
      <c r="C57" s="63"/>
      <c r="D57" s="5"/>
      <c r="H57" s="63"/>
      <c r="I57" s="3"/>
      <c r="J57" s="3"/>
      <c r="K57"/>
    </row>
    <row r="58" spans="2:11" ht="12.75" customHeight="1">
      <c r="B58" s="63"/>
      <c r="C58" s="63"/>
      <c r="D58" s="5"/>
      <c r="H58" s="63"/>
      <c r="I58" s="3"/>
      <c r="J58" s="3"/>
      <c r="K58"/>
    </row>
    <row r="59" spans="8:11" ht="12.75" customHeight="1">
      <c r="H59" s="63"/>
      <c r="I59" s="3"/>
      <c r="J59" s="3"/>
      <c r="K59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9:Q67"/>
  <sheetViews>
    <sheetView zoomScalePageLayoutView="0" workbookViewId="0" topLeftCell="A7">
      <selection activeCell="P22" sqref="P22"/>
    </sheetView>
  </sheetViews>
  <sheetFormatPr defaultColWidth="9.140625" defaultRowHeight="12.75"/>
  <cols>
    <col min="1" max="1" width="7.7109375" style="12" customWidth="1"/>
    <col min="2" max="2" width="3.140625" style="13" customWidth="1"/>
    <col min="3" max="4" width="9.7109375" style="12" customWidth="1"/>
    <col min="5" max="5" width="6.7109375" style="12" customWidth="1"/>
    <col min="6" max="8" width="7.7109375" style="12" customWidth="1"/>
    <col min="9" max="9" width="7.7109375" style="73" customWidth="1"/>
    <col min="10" max="10" width="7.7109375" style="12" customWidth="1"/>
    <col min="11" max="11" width="9.421875" style="12" customWidth="1"/>
    <col min="12" max="12" width="6.7109375" style="12" hidden="1" customWidth="1"/>
    <col min="13" max="13" width="5.7109375" style="12" customWidth="1"/>
    <col min="14" max="14" width="8.8515625" style="12" customWidth="1"/>
    <col min="15" max="15" width="9.00390625" style="12" customWidth="1"/>
    <col min="16" max="16384" width="8.8515625" style="1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130" t="s">
        <v>28</v>
      </c>
      <c r="B9" s="131"/>
      <c r="C9" s="131"/>
      <c r="D9" s="75">
        <v>42</v>
      </c>
      <c r="E9" s="76" t="s">
        <v>29</v>
      </c>
      <c r="F9" s="76"/>
      <c r="G9" s="77">
        <v>0.765</v>
      </c>
      <c r="H9" s="77"/>
      <c r="I9" s="78" t="s">
        <v>30</v>
      </c>
      <c r="J9" s="79">
        <v>0.95</v>
      </c>
      <c r="K9" s="80"/>
    </row>
    <row r="10" spans="1:13" ht="7.5" customHeight="1">
      <c r="A10" s="81"/>
      <c r="B10" s="81"/>
      <c r="C10" s="81"/>
      <c r="D10" s="81"/>
      <c r="E10" s="81"/>
      <c r="F10" s="81"/>
      <c r="G10" s="81"/>
      <c r="H10" s="81"/>
      <c r="I10" s="82"/>
      <c r="J10" s="81"/>
      <c r="K10" s="81"/>
      <c r="L10" s="81"/>
      <c r="M10" s="81"/>
    </row>
    <row r="11" spans="1:13" ht="12.75" customHeight="1">
      <c r="A11" s="83" t="s">
        <v>60</v>
      </c>
      <c r="B11" s="84"/>
      <c r="D11" s="85"/>
      <c r="E11" s="86"/>
      <c r="F11" s="86" t="s">
        <v>31</v>
      </c>
      <c r="G11" s="86"/>
      <c r="H11" s="86"/>
      <c r="I11" s="87"/>
      <c r="J11" s="83"/>
      <c r="K11" s="88" t="s">
        <v>32</v>
      </c>
      <c r="M11" s="13"/>
    </row>
    <row r="12" spans="1:13" ht="7.5" customHeight="1" thickBot="1">
      <c r="A12" s="89"/>
      <c r="B12" s="90"/>
      <c r="C12" s="91"/>
      <c r="D12" s="92"/>
      <c r="E12" s="91"/>
      <c r="F12" s="91"/>
      <c r="G12" s="93"/>
      <c r="H12" s="91"/>
      <c r="I12" s="94"/>
      <c r="J12" s="91"/>
      <c r="K12" s="91"/>
      <c r="L12" s="95"/>
      <c r="M12" s="95"/>
    </row>
    <row r="13" spans="1:11" s="95" customFormat="1" ht="12.75" customHeight="1">
      <c r="A13" s="96" t="s">
        <v>33</v>
      </c>
      <c r="B13" s="97" t="s">
        <v>61</v>
      </c>
      <c r="C13" s="96"/>
      <c r="D13" s="96"/>
      <c r="E13" s="97"/>
      <c r="F13" s="98" t="s">
        <v>34</v>
      </c>
      <c r="G13" s="97" t="s">
        <v>62</v>
      </c>
      <c r="H13" s="99"/>
      <c r="I13" s="100"/>
      <c r="J13" s="101" t="s">
        <v>36</v>
      </c>
      <c r="K13" s="97">
        <v>4977</v>
      </c>
    </row>
    <row r="14" ht="7.5" customHeight="1">
      <c r="I14" s="118"/>
    </row>
    <row r="15" spans="3:15" ht="12.75">
      <c r="C15" s="99"/>
      <c r="F15" s="103" t="s">
        <v>37</v>
      </c>
      <c r="G15" s="103" t="s">
        <v>38</v>
      </c>
      <c r="H15" s="103" t="s">
        <v>39</v>
      </c>
      <c r="I15" s="119" t="s">
        <v>40</v>
      </c>
      <c r="J15" s="103" t="s">
        <v>12</v>
      </c>
      <c r="K15" s="103" t="s">
        <v>41</v>
      </c>
      <c r="O15" s="12" t="s">
        <v>43</v>
      </c>
    </row>
    <row r="16" spans="2:11" ht="12.75" customHeight="1">
      <c r="B16" s="105">
        <v>1</v>
      </c>
      <c r="C16" s="106" t="s">
        <v>54</v>
      </c>
      <c r="D16" s="107"/>
      <c r="E16" s="108" t="str">
        <f>IF(I16&lt;G9,"OG",IF(I16&gt;=J9,"PROM","MG"))</f>
        <v>MG</v>
      </c>
      <c r="F16" s="120">
        <v>2</v>
      </c>
      <c r="G16" s="105">
        <v>42</v>
      </c>
      <c r="H16" s="105">
        <v>53</v>
      </c>
      <c r="I16" s="109">
        <f>ROUNDDOWN(G16/H16,3)</f>
        <v>0.792</v>
      </c>
      <c r="J16" s="121">
        <v>7</v>
      </c>
      <c r="K16" s="132">
        <v>1</v>
      </c>
    </row>
    <row r="17" spans="2:11" ht="12.75" customHeight="1">
      <c r="B17" s="105">
        <v>2</v>
      </c>
      <c r="C17" s="99" t="s">
        <v>55</v>
      </c>
      <c r="D17" s="99"/>
      <c r="E17" s="108" t="str">
        <f>IF(I17&lt;G9,"OG",IF(I17&gt;=J9,"PROM","MG"))</f>
        <v>PROM</v>
      </c>
      <c r="F17" s="120">
        <v>2</v>
      </c>
      <c r="G17" s="105">
        <v>42</v>
      </c>
      <c r="H17" s="105">
        <v>40</v>
      </c>
      <c r="I17" s="109">
        <f>ROUNDDOWN(G17/H17,3)</f>
        <v>1.05</v>
      </c>
      <c r="J17" s="121">
        <v>6</v>
      </c>
      <c r="K17" s="133"/>
    </row>
    <row r="18" spans="2:11" ht="12.75" customHeight="1">
      <c r="B18" s="105">
        <v>3</v>
      </c>
      <c r="C18" s="99" t="s">
        <v>52</v>
      </c>
      <c r="D18" s="99"/>
      <c r="E18" s="108" t="str">
        <f>IF(I18&lt;G9,"OG",IF(I18&gt;=J9,"PROM","MG"))</f>
        <v>MG</v>
      </c>
      <c r="F18" s="120">
        <v>0</v>
      </c>
      <c r="G18" s="105">
        <v>39</v>
      </c>
      <c r="H18" s="105">
        <v>49</v>
      </c>
      <c r="I18" s="109">
        <f>ROUNDDOWN(G18/H18,3)</f>
        <v>0.795</v>
      </c>
      <c r="J18" s="121">
        <v>6</v>
      </c>
      <c r="K18" s="133"/>
    </row>
    <row r="19" spans="2:11" ht="12.75" customHeight="1">
      <c r="B19" s="74">
        <v>4</v>
      </c>
      <c r="C19" s="106" t="s">
        <v>53</v>
      </c>
      <c r="D19" s="107"/>
      <c r="E19" s="108" t="str">
        <f>IF(I19&lt;G9,"OG",IF(I19&gt;=J9,"PROM","MG"))</f>
        <v>PROM</v>
      </c>
      <c r="F19" s="105">
        <v>2</v>
      </c>
      <c r="G19" s="105">
        <v>42</v>
      </c>
      <c r="H19" s="105">
        <v>24</v>
      </c>
      <c r="I19" s="109">
        <f>ROUNDDOWN(G19/H19,3)</f>
        <v>1.75</v>
      </c>
      <c r="J19" s="105">
        <v>8</v>
      </c>
      <c r="K19" s="133"/>
    </row>
    <row r="20" spans="1:12" ht="12.75" customHeight="1">
      <c r="A20" s="95"/>
      <c r="B20" s="111"/>
      <c r="C20" s="95" t="str">
        <f>IF(I20&lt;G9,"OG",IF(I20&gt;=J9,"PROM","MG"))</f>
        <v>PROM</v>
      </c>
      <c r="D20" s="112"/>
      <c r="E20" s="113" t="s">
        <v>42</v>
      </c>
      <c r="F20" s="114">
        <f>SUM(F16:F19)</f>
        <v>6</v>
      </c>
      <c r="G20" s="114">
        <f>G16+G17+G18+G19</f>
        <v>165</v>
      </c>
      <c r="H20" s="114">
        <f>H16+H17+H18+H19</f>
        <v>166</v>
      </c>
      <c r="I20" s="115">
        <f>ROUNDDOWN(G20/H20,3)</f>
        <v>0.993</v>
      </c>
      <c r="J20" s="114">
        <f>MAX(J16:J19)</f>
        <v>8</v>
      </c>
      <c r="K20" s="134"/>
      <c r="L20" s="116"/>
    </row>
    <row r="21" spans="1:12" ht="7.5" customHeight="1" thickBot="1">
      <c r="A21" s="91"/>
      <c r="B21" s="122"/>
      <c r="C21" s="91"/>
      <c r="D21" s="91"/>
      <c r="E21" s="91"/>
      <c r="F21" s="91"/>
      <c r="G21" s="91"/>
      <c r="H21" s="91"/>
      <c r="I21" s="94"/>
      <c r="J21" s="91"/>
      <c r="K21" s="91"/>
      <c r="L21" s="95"/>
    </row>
    <row r="22" spans="1:11" ht="12.75" customHeight="1">
      <c r="A22" s="96" t="s">
        <v>33</v>
      </c>
      <c r="B22" s="97" t="s">
        <v>63</v>
      </c>
      <c r="C22" s="96"/>
      <c r="D22" s="96"/>
      <c r="E22" s="96"/>
      <c r="F22" s="98" t="s">
        <v>34</v>
      </c>
      <c r="G22" s="124" t="s">
        <v>35</v>
      </c>
      <c r="H22" s="99"/>
      <c r="I22" s="100"/>
      <c r="J22" s="101" t="s">
        <v>36</v>
      </c>
      <c r="K22" s="102">
        <v>6743</v>
      </c>
    </row>
    <row r="23" ht="7.5" customHeight="1">
      <c r="I23" s="100"/>
    </row>
    <row r="24" spans="3:11" ht="12.75" customHeight="1">
      <c r="C24" s="99"/>
      <c r="F24" s="103" t="s">
        <v>37</v>
      </c>
      <c r="G24" s="103" t="s">
        <v>38</v>
      </c>
      <c r="H24" s="103" t="s">
        <v>39</v>
      </c>
      <c r="I24" s="104" t="s">
        <v>40</v>
      </c>
      <c r="J24" s="103" t="s">
        <v>12</v>
      </c>
      <c r="K24" s="103" t="s">
        <v>41</v>
      </c>
    </row>
    <row r="25" spans="2:11" ht="12.75" customHeight="1">
      <c r="B25" s="105">
        <v>1</v>
      </c>
      <c r="C25" s="106" t="s">
        <v>53</v>
      </c>
      <c r="D25" s="107"/>
      <c r="E25" s="108" t="str">
        <f>IF(I25&lt;G9,"OG",IF(I25&gt;=J9,"PROM","MG"))</f>
        <v>MG</v>
      </c>
      <c r="F25" s="105">
        <v>2</v>
      </c>
      <c r="G25" s="105">
        <v>42</v>
      </c>
      <c r="H25" s="105">
        <v>47</v>
      </c>
      <c r="I25" s="109">
        <f>ROUNDDOWN(G25/H25,3)</f>
        <v>0.893</v>
      </c>
      <c r="J25" s="105">
        <v>7</v>
      </c>
      <c r="K25" s="132">
        <v>2</v>
      </c>
    </row>
    <row r="26" spans="2:11" ht="12.75" customHeight="1">
      <c r="B26" s="105">
        <v>2</v>
      </c>
      <c r="C26" s="106" t="s">
        <v>54</v>
      </c>
      <c r="D26" s="107"/>
      <c r="E26" s="108" t="str">
        <f>IF(I26&lt;G9,"OG",IF(I26&gt;=J9,"PROM","MG"))</f>
        <v>OG</v>
      </c>
      <c r="F26" s="105">
        <v>2</v>
      </c>
      <c r="G26" s="105">
        <v>42</v>
      </c>
      <c r="H26" s="105">
        <v>74</v>
      </c>
      <c r="I26" s="109">
        <f>ROUNDDOWN(G26/H26,3)</f>
        <v>0.567</v>
      </c>
      <c r="J26" s="105">
        <v>4</v>
      </c>
      <c r="K26" s="133"/>
    </row>
    <row r="27" spans="2:11" ht="12.75" customHeight="1">
      <c r="B27" s="105">
        <v>3</v>
      </c>
      <c r="C27" s="99" t="s">
        <v>55</v>
      </c>
      <c r="D27" s="107"/>
      <c r="E27" s="108" t="str">
        <f>IF(I27&lt;G9,"OG",IF(I27&gt;=J9,"PROM","MG"))</f>
        <v>MG</v>
      </c>
      <c r="F27" s="105">
        <v>2</v>
      </c>
      <c r="G27" s="105">
        <v>42</v>
      </c>
      <c r="H27" s="105">
        <v>46</v>
      </c>
      <c r="I27" s="109">
        <f>ROUNDDOWN(G27/H27,3)</f>
        <v>0.913</v>
      </c>
      <c r="J27" s="105">
        <v>4</v>
      </c>
      <c r="K27" s="133"/>
    </row>
    <row r="28" spans="2:11" ht="12.75" customHeight="1">
      <c r="B28" s="74">
        <v>4</v>
      </c>
      <c r="C28" s="106" t="s">
        <v>51</v>
      </c>
      <c r="D28" s="107"/>
      <c r="E28" s="110" t="str">
        <f>IF(I28&lt;G9,"OG",IF(I28&gt;=J9,"PROM","MG"))</f>
        <v>MG</v>
      </c>
      <c r="F28" s="105">
        <v>2</v>
      </c>
      <c r="G28" s="105">
        <v>42</v>
      </c>
      <c r="H28" s="105">
        <v>49</v>
      </c>
      <c r="I28" s="109">
        <f>ROUNDDOWN(G28/H28,3)</f>
        <v>0.857</v>
      </c>
      <c r="J28" s="105">
        <v>4</v>
      </c>
      <c r="K28" s="133"/>
    </row>
    <row r="29" spans="1:13" ht="12.75" customHeight="1">
      <c r="A29" s="95"/>
      <c r="B29" s="111"/>
      <c r="C29" s="95" t="str">
        <f>IF(I29&lt;G9,"OG",IF(I29&gt;=J9,"PROM","MG"))</f>
        <v>MG</v>
      </c>
      <c r="D29" s="112"/>
      <c r="E29" s="113" t="s">
        <v>42</v>
      </c>
      <c r="F29" s="114">
        <f>SUM(F25:F28)</f>
        <v>8</v>
      </c>
      <c r="G29" s="114">
        <f>G25+G26+G27+G28</f>
        <v>168</v>
      </c>
      <c r="H29" s="114">
        <f>H25+H26+H27+H28</f>
        <v>216</v>
      </c>
      <c r="I29" s="115">
        <f>ROUNDDOWN(G29/H29,3)</f>
        <v>0.777</v>
      </c>
      <c r="J29" s="114">
        <f>MAX(J25:J28)</f>
        <v>7</v>
      </c>
      <c r="K29" s="134"/>
      <c r="M29" s="95"/>
    </row>
    <row r="30" spans="1:14" ht="7.5" customHeight="1" thickBot="1">
      <c r="A30" s="91"/>
      <c r="B30" s="122"/>
      <c r="C30" s="91"/>
      <c r="D30" s="91"/>
      <c r="E30" s="91"/>
      <c r="F30" s="91"/>
      <c r="G30" s="91"/>
      <c r="H30" s="91"/>
      <c r="I30" s="94"/>
      <c r="J30" s="91"/>
      <c r="K30" s="91"/>
      <c r="L30" s="95"/>
      <c r="N30" s="95"/>
    </row>
    <row r="31" spans="1:11" ht="12.75" customHeight="1">
      <c r="A31" s="125" t="s">
        <v>33</v>
      </c>
      <c r="B31" s="97" t="s">
        <v>64</v>
      </c>
      <c r="C31" s="97"/>
      <c r="D31" s="97"/>
      <c r="E31" s="97"/>
      <c r="F31" s="98" t="s">
        <v>34</v>
      </c>
      <c r="G31" s="97" t="s">
        <v>44</v>
      </c>
      <c r="H31" s="99"/>
      <c r="I31" s="100"/>
      <c r="J31" s="101" t="s">
        <v>36</v>
      </c>
      <c r="K31" s="97">
        <v>6489</v>
      </c>
    </row>
    <row r="32" ht="7.5" customHeight="1"/>
    <row r="33" spans="3:11" ht="12.75" customHeight="1">
      <c r="C33" s="99"/>
      <c r="F33" s="103" t="s">
        <v>37</v>
      </c>
      <c r="G33" s="103" t="s">
        <v>38</v>
      </c>
      <c r="H33" s="103" t="s">
        <v>39</v>
      </c>
      <c r="I33" s="119" t="s">
        <v>40</v>
      </c>
      <c r="J33" s="103" t="s">
        <v>12</v>
      </c>
      <c r="K33" s="103" t="s">
        <v>41</v>
      </c>
    </row>
    <row r="34" spans="2:14" ht="12.75" customHeight="1">
      <c r="B34" s="105">
        <v>1</v>
      </c>
      <c r="C34" s="99" t="s">
        <v>52</v>
      </c>
      <c r="D34" s="107"/>
      <c r="E34" s="108" t="str">
        <f>IF(I34&lt;G9,"OG",IF(I34&gt;=J9,"PROM","MG"))</f>
        <v>OG</v>
      </c>
      <c r="F34" s="105">
        <v>0</v>
      </c>
      <c r="G34" s="105">
        <v>31</v>
      </c>
      <c r="H34" s="105">
        <v>47</v>
      </c>
      <c r="I34" s="109">
        <f>ROUNDDOWN(G34/H34,3)</f>
        <v>0.659</v>
      </c>
      <c r="J34" s="105">
        <v>4</v>
      </c>
      <c r="K34" s="132">
        <v>3</v>
      </c>
      <c r="N34" s="95"/>
    </row>
    <row r="35" spans="1:11" ht="12.75" customHeight="1">
      <c r="A35" s="12" t="s">
        <v>43</v>
      </c>
      <c r="B35" s="105">
        <v>2</v>
      </c>
      <c r="C35" s="99" t="s">
        <v>55</v>
      </c>
      <c r="D35" s="107"/>
      <c r="E35" s="108" t="str">
        <f>IF(I35&lt;G9,"OG",IF(I35&gt;=J9,"PROM","MG"))</f>
        <v>MG</v>
      </c>
      <c r="F35" s="105">
        <v>0</v>
      </c>
      <c r="G35" s="105">
        <v>39</v>
      </c>
      <c r="H35" s="105">
        <v>44</v>
      </c>
      <c r="I35" s="109">
        <f>ROUNDDOWN(G35/H35,3)</f>
        <v>0.886</v>
      </c>
      <c r="J35" s="105">
        <v>4</v>
      </c>
      <c r="K35" s="133"/>
    </row>
    <row r="36" spans="2:11" ht="12.75" customHeight="1">
      <c r="B36" s="105">
        <v>3</v>
      </c>
      <c r="C36" s="106" t="s">
        <v>54</v>
      </c>
      <c r="D36" s="107"/>
      <c r="E36" s="108" t="str">
        <f>IF(I36&lt;G9,"OG",IF(I36&gt;=J9,"PROM","MG"))</f>
        <v>PROM</v>
      </c>
      <c r="F36" s="105">
        <v>2</v>
      </c>
      <c r="G36" s="105">
        <v>42</v>
      </c>
      <c r="H36" s="105">
        <v>33</v>
      </c>
      <c r="I36" s="109">
        <f>ROUNDDOWN(G36/H36,3)</f>
        <v>1.272</v>
      </c>
      <c r="J36" s="105">
        <v>7</v>
      </c>
      <c r="K36" s="133"/>
    </row>
    <row r="37" spans="2:11" ht="12.75" customHeight="1">
      <c r="B37" s="105">
        <v>4</v>
      </c>
      <c r="C37" s="106" t="s">
        <v>51</v>
      </c>
      <c r="D37" s="107"/>
      <c r="E37" s="108" t="str">
        <f>IF(I37&lt;G9,"OG",IF(I37&gt;=J9,"PROM","MG"))</f>
        <v>PROM</v>
      </c>
      <c r="F37" s="105">
        <v>0</v>
      </c>
      <c r="G37" s="105">
        <v>28</v>
      </c>
      <c r="H37" s="105">
        <v>24</v>
      </c>
      <c r="I37" s="109">
        <f>ROUNDDOWN(G37/H37,3)</f>
        <v>1.166</v>
      </c>
      <c r="J37" s="105">
        <v>5</v>
      </c>
      <c r="K37" s="133"/>
    </row>
    <row r="38" spans="1:12" ht="12.75" customHeight="1">
      <c r="A38" s="95"/>
      <c r="B38" s="111"/>
      <c r="C38" s="95" t="str">
        <f>IF(I38&lt;G9,"OG",IF(I38&gt;=J9,"PROM","MG"))</f>
        <v>MG</v>
      </c>
      <c r="D38" s="112"/>
      <c r="E38" s="113" t="s">
        <v>42</v>
      </c>
      <c r="F38" s="114">
        <f>SUM(F34:F37)</f>
        <v>2</v>
      </c>
      <c r="G38" s="114">
        <f>G34+G35+G36+G37</f>
        <v>140</v>
      </c>
      <c r="H38" s="114">
        <f>H34+H35+H36+H37</f>
        <v>148</v>
      </c>
      <c r="I38" s="115">
        <f>ROUNDDOWN(G38/H38,3)</f>
        <v>0.945</v>
      </c>
      <c r="J38" s="114">
        <f>MAX(J34:J37)</f>
        <v>7</v>
      </c>
      <c r="K38" s="134"/>
      <c r="L38" s="116"/>
    </row>
    <row r="39" spans="1:12" ht="7.5" customHeight="1" thickBot="1">
      <c r="A39" s="91"/>
      <c r="B39" s="122"/>
      <c r="C39" s="91"/>
      <c r="D39" s="91"/>
      <c r="E39" s="91"/>
      <c r="F39" s="91"/>
      <c r="G39" s="91"/>
      <c r="H39" s="91"/>
      <c r="I39" s="94"/>
      <c r="J39" s="91"/>
      <c r="K39" s="91"/>
      <c r="L39" s="95"/>
    </row>
    <row r="40" spans="1:11" ht="12.75" customHeight="1">
      <c r="A40" s="96" t="s">
        <v>33</v>
      </c>
      <c r="B40" s="97" t="s">
        <v>65</v>
      </c>
      <c r="C40" s="123"/>
      <c r="D40" s="123"/>
      <c r="E40" s="96"/>
      <c r="F40" s="98" t="s">
        <v>34</v>
      </c>
      <c r="G40" s="124" t="s">
        <v>62</v>
      </c>
      <c r="H40" s="99"/>
      <c r="I40" s="100"/>
      <c r="J40" s="101" t="s">
        <v>36</v>
      </c>
      <c r="K40" s="102">
        <v>6219</v>
      </c>
    </row>
    <row r="41" ht="7.5" customHeight="1">
      <c r="I41" s="100"/>
    </row>
    <row r="42" spans="3:11" ht="12.75" customHeight="1">
      <c r="C42" s="99"/>
      <c r="F42" s="103" t="s">
        <v>37</v>
      </c>
      <c r="G42" s="103" t="s">
        <v>38</v>
      </c>
      <c r="H42" s="103" t="s">
        <v>39</v>
      </c>
      <c r="I42" s="104" t="s">
        <v>40</v>
      </c>
      <c r="J42" s="103" t="s">
        <v>12</v>
      </c>
      <c r="K42" s="103" t="s">
        <v>41</v>
      </c>
    </row>
    <row r="43" spans="2:11" ht="12.75" customHeight="1">
      <c r="B43" s="105">
        <v>1</v>
      </c>
      <c r="C43" s="106" t="s">
        <v>51</v>
      </c>
      <c r="D43" s="107"/>
      <c r="E43" s="108" t="str">
        <f>IF(I43&lt;G9,"OG",IF(I43&gt;=J9,"PROM","MG"))</f>
        <v>OG</v>
      </c>
      <c r="F43" s="105">
        <v>0</v>
      </c>
      <c r="G43" s="105">
        <v>40</v>
      </c>
      <c r="H43" s="105">
        <v>53</v>
      </c>
      <c r="I43" s="109">
        <f>ROUNDDOWN(G43/H43,3)</f>
        <v>0.754</v>
      </c>
      <c r="J43" s="105">
        <v>5</v>
      </c>
      <c r="K43" s="132">
        <v>4</v>
      </c>
    </row>
    <row r="44" spans="2:11" ht="12.75" customHeight="1">
      <c r="B44" s="105">
        <v>2</v>
      </c>
      <c r="C44" s="99" t="s">
        <v>52</v>
      </c>
      <c r="D44" s="107"/>
      <c r="E44" s="108" t="str">
        <f>IF(I44&lt;G9,"OG",IF(I44&gt;=J9,"PROM","MG"))</f>
        <v>OG</v>
      </c>
      <c r="F44" s="105">
        <v>0</v>
      </c>
      <c r="G44" s="105">
        <v>41</v>
      </c>
      <c r="H44" s="105">
        <v>74</v>
      </c>
      <c r="I44" s="109">
        <f>ROUNDDOWN(G44/H44,3)</f>
        <v>0.554</v>
      </c>
      <c r="J44" s="105">
        <v>3</v>
      </c>
      <c r="K44" s="133"/>
    </row>
    <row r="45" spans="2:11" ht="12.75" customHeight="1">
      <c r="B45" s="105">
        <v>3</v>
      </c>
      <c r="C45" s="106" t="s">
        <v>53</v>
      </c>
      <c r="D45" s="107"/>
      <c r="E45" s="108" t="str">
        <f>IF(I45&lt;G9,"OG",IF(I45&gt;=J9,"PROM","MG"))</f>
        <v>OG</v>
      </c>
      <c r="F45" s="105">
        <v>0</v>
      </c>
      <c r="G45" s="105">
        <v>25</v>
      </c>
      <c r="H45" s="105">
        <v>33</v>
      </c>
      <c r="I45" s="109">
        <f>ROUNDDOWN(G45/H45,3)</f>
        <v>0.757</v>
      </c>
      <c r="J45" s="105">
        <v>3</v>
      </c>
      <c r="K45" s="133"/>
    </row>
    <row r="46" spans="2:11" ht="12.75" customHeight="1">
      <c r="B46" s="74">
        <v>4</v>
      </c>
      <c r="C46" s="106" t="s">
        <v>55</v>
      </c>
      <c r="D46" s="107"/>
      <c r="E46" s="108" t="str">
        <f>IF(I46&lt;G9,"OG",IF(I46&gt;=J9,"PROM","MG"))</f>
        <v>MG</v>
      </c>
      <c r="F46" s="105">
        <v>2</v>
      </c>
      <c r="G46" s="105">
        <v>42</v>
      </c>
      <c r="H46" s="105">
        <v>47</v>
      </c>
      <c r="I46" s="109">
        <f>ROUNDDOWN(G46/H46,3)</f>
        <v>0.893</v>
      </c>
      <c r="J46" s="105">
        <v>7</v>
      </c>
      <c r="K46" s="133"/>
    </row>
    <row r="47" spans="1:12" ht="12.75" customHeight="1">
      <c r="A47" s="95"/>
      <c r="B47" s="111"/>
      <c r="C47" s="95" t="str">
        <f>IF(I47&lt;G9,"OG",IF(I47&gt;=J9,"PROM","MG"))</f>
        <v>OG</v>
      </c>
      <c r="D47" s="112"/>
      <c r="E47" s="113" t="s">
        <v>42</v>
      </c>
      <c r="F47" s="114">
        <f>SUM(F43:F46)</f>
        <v>2</v>
      </c>
      <c r="G47" s="114">
        <f>G43+G44+G45+G46</f>
        <v>148</v>
      </c>
      <c r="H47" s="114">
        <f>H43+H44+H45+H46</f>
        <v>207</v>
      </c>
      <c r="I47" s="115">
        <f>ROUNDDOWN(G47/H47,3)</f>
        <v>0.714</v>
      </c>
      <c r="J47" s="114">
        <f>MAX(J43:J46)</f>
        <v>7</v>
      </c>
      <c r="K47" s="134"/>
      <c r="L47" s="116"/>
    </row>
    <row r="48" spans="1:12" ht="7.5" customHeight="1" thickBot="1">
      <c r="A48" s="95"/>
      <c r="B48" s="111"/>
      <c r="C48" s="95"/>
      <c r="D48" s="95"/>
      <c r="E48" s="95"/>
      <c r="F48" s="95"/>
      <c r="G48" s="95"/>
      <c r="H48" s="91"/>
      <c r="I48" s="94"/>
      <c r="J48" s="128"/>
      <c r="K48" s="95"/>
      <c r="L48" s="95"/>
    </row>
    <row r="49" spans="1:11" ht="12.75" customHeight="1">
      <c r="A49" s="96" t="s">
        <v>33</v>
      </c>
      <c r="B49" s="97" t="s">
        <v>66</v>
      </c>
      <c r="C49" s="96"/>
      <c r="D49" s="96"/>
      <c r="E49" s="96"/>
      <c r="F49" s="98" t="s">
        <v>34</v>
      </c>
      <c r="G49" s="124" t="s">
        <v>67</v>
      </c>
      <c r="H49" s="99"/>
      <c r="I49" s="100"/>
      <c r="J49" s="101" t="s">
        <v>36</v>
      </c>
      <c r="K49" s="102">
        <v>4363</v>
      </c>
    </row>
    <row r="50" ht="7.5" customHeight="1">
      <c r="I50" s="100"/>
    </row>
    <row r="51" spans="3:11" ht="12.75" customHeight="1">
      <c r="C51" s="99"/>
      <c r="F51" s="103" t="s">
        <v>37</v>
      </c>
      <c r="G51" s="103" t="s">
        <v>38</v>
      </c>
      <c r="H51" s="103" t="s">
        <v>39</v>
      </c>
      <c r="I51" s="104" t="s">
        <v>40</v>
      </c>
      <c r="J51" s="103" t="s">
        <v>12</v>
      </c>
      <c r="K51" s="103" t="s">
        <v>41</v>
      </c>
    </row>
    <row r="52" spans="2:11" ht="12.75" customHeight="1">
      <c r="B52" s="105">
        <v>1</v>
      </c>
      <c r="C52" s="106" t="s">
        <v>53</v>
      </c>
      <c r="D52" s="107"/>
      <c r="E52" s="108" t="str">
        <f>IF(I52&lt;G9,"OG",IF(I52&gt;=J9,"PROM","MG"))</f>
        <v>PROM</v>
      </c>
      <c r="F52" s="105">
        <v>2</v>
      </c>
      <c r="G52" s="105">
        <v>42</v>
      </c>
      <c r="H52" s="105">
        <v>44</v>
      </c>
      <c r="I52" s="109">
        <f>ROUNDDOWN(G52/H52,3)</f>
        <v>0.954</v>
      </c>
      <c r="J52" s="105">
        <v>7</v>
      </c>
      <c r="K52" s="132">
        <v>5</v>
      </c>
    </row>
    <row r="53" spans="2:11" ht="12.75" customHeight="1">
      <c r="B53" s="105">
        <v>2</v>
      </c>
      <c r="C53" s="106" t="s">
        <v>51</v>
      </c>
      <c r="D53" s="107"/>
      <c r="E53" s="108" t="str">
        <f>IF(I53&lt;G9,"OG",IF(I53&gt;=J9,"PROM","MG"))</f>
        <v>OG</v>
      </c>
      <c r="F53" s="105">
        <v>0</v>
      </c>
      <c r="G53" s="105">
        <v>22</v>
      </c>
      <c r="H53" s="105">
        <v>40</v>
      </c>
      <c r="I53" s="109">
        <f>ROUNDDOWN(G53/H53,3)</f>
        <v>0.55</v>
      </c>
      <c r="J53" s="105">
        <v>4</v>
      </c>
      <c r="K53" s="133"/>
    </row>
    <row r="54" spans="2:11" ht="12.75" customHeight="1">
      <c r="B54" s="105">
        <v>3</v>
      </c>
      <c r="C54" s="106" t="s">
        <v>52</v>
      </c>
      <c r="D54" s="107"/>
      <c r="E54" s="108" t="str">
        <f>IF(I54&lt;G9,"OG",IF(I54&gt;=J9,"PROM","MG"))</f>
        <v>OG</v>
      </c>
      <c r="F54" s="105">
        <v>0</v>
      </c>
      <c r="G54" s="105">
        <v>21</v>
      </c>
      <c r="H54" s="105">
        <v>46</v>
      </c>
      <c r="I54" s="109">
        <f>ROUNDDOWN(G54/H54,3)</f>
        <v>0.456</v>
      </c>
      <c r="J54" s="105">
        <v>3</v>
      </c>
      <c r="K54" s="133"/>
    </row>
    <row r="55" spans="2:11" ht="12.75" customHeight="1">
      <c r="B55" s="74">
        <v>4</v>
      </c>
      <c r="C55" s="106" t="s">
        <v>54</v>
      </c>
      <c r="D55" s="107"/>
      <c r="E55" s="108" t="str">
        <f>IF(I55&lt;G9,"OG",IF(I55&gt;=J9,"PROM","MG"))</f>
        <v>OG</v>
      </c>
      <c r="F55" s="105">
        <v>0</v>
      </c>
      <c r="G55" s="105">
        <v>33</v>
      </c>
      <c r="H55" s="105">
        <v>47</v>
      </c>
      <c r="I55" s="109">
        <f>ROUNDDOWN(G55/H55,3)</f>
        <v>0.702</v>
      </c>
      <c r="J55" s="105">
        <v>5</v>
      </c>
      <c r="K55" s="133"/>
    </row>
    <row r="56" spans="1:12" ht="12.75" customHeight="1">
      <c r="A56" s="95"/>
      <c r="B56" s="111"/>
      <c r="C56" s="95" t="str">
        <f>IF(I56&lt;G9,"OG",IF(I56&gt;=J9,"PROM","MG"))</f>
        <v>OG</v>
      </c>
      <c r="D56" s="95"/>
      <c r="E56" s="113" t="s">
        <v>42</v>
      </c>
      <c r="F56" s="114">
        <f>SUM(F52:F55)</f>
        <v>2</v>
      </c>
      <c r="G56" s="114">
        <f>G52+G53+G54+G55</f>
        <v>118</v>
      </c>
      <c r="H56" s="114">
        <f>H52+H53+H54+H55</f>
        <v>177</v>
      </c>
      <c r="I56" s="115">
        <f>ROUNDDOWN(G56/H56,3)</f>
        <v>0.666</v>
      </c>
      <c r="J56" s="114">
        <f>MAX(J52:J55)</f>
        <v>7</v>
      </c>
      <c r="K56" s="134"/>
      <c r="L56" s="116"/>
    </row>
    <row r="57" spans="1:12" ht="15" customHeight="1" hidden="1">
      <c r="A57" s="95"/>
      <c r="B57" s="111"/>
      <c r="C57" s="95"/>
      <c r="D57" s="95"/>
      <c r="E57" s="95"/>
      <c r="F57" s="95"/>
      <c r="G57" s="95"/>
      <c r="H57" s="95"/>
      <c r="I57" s="118"/>
      <c r="J57" s="95"/>
      <c r="K57" s="95"/>
      <c r="L57" s="95"/>
    </row>
    <row r="58" spans="1:12" ht="15" customHeight="1" hidden="1">
      <c r="A58" s="95"/>
      <c r="B58" s="111"/>
      <c r="C58" s="95"/>
      <c r="D58" s="95"/>
      <c r="E58" s="95"/>
      <c r="F58" s="38"/>
      <c r="G58" s="38"/>
      <c r="H58" s="38"/>
      <c r="I58" s="118"/>
      <c r="J58" s="38"/>
      <c r="K58" s="129"/>
      <c r="L58" s="95"/>
    </row>
    <row r="59" spans="1:12" ht="15" customHeight="1" hidden="1">
      <c r="A59" s="95"/>
      <c r="B59" s="111"/>
      <c r="C59" s="95"/>
      <c r="D59" s="95"/>
      <c r="E59" s="95"/>
      <c r="F59" s="95"/>
      <c r="G59" s="95"/>
      <c r="H59" s="95"/>
      <c r="I59" s="118"/>
      <c r="J59" s="95"/>
      <c r="K59" s="95"/>
      <c r="L59" s="95"/>
    </row>
    <row r="60" spans="1:12" ht="7.5" customHeight="1" thickBot="1">
      <c r="A60" s="91"/>
      <c r="B60" s="122"/>
      <c r="C60" s="91"/>
      <c r="D60" s="91"/>
      <c r="E60" s="91"/>
      <c r="F60" s="91"/>
      <c r="G60" s="91"/>
      <c r="H60" s="91"/>
      <c r="I60" s="94"/>
      <c r="J60" s="117"/>
      <c r="K60" s="91"/>
      <c r="L60" s="95"/>
    </row>
    <row r="61" spans="1:12" ht="15" customHeight="1">
      <c r="A61" s="95"/>
      <c r="B61" s="111"/>
      <c r="C61" s="95"/>
      <c r="D61" s="95"/>
      <c r="E61" s="95"/>
      <c r="F61" s="95"/>
      <c r="G61" s="95"/>
      <c r="H61" s="95"/>
      <c r="I61" s="126"/>
      <c r="J61" s="95"/>
      <c r="K61" s="95"/>
      <c r="L61" s="95"/>
    </row>
    <row r="62" spans="1:10" ht="13.5" customHeight="1">
      <c r="A62" s="95"/>
      <c r="B62" s="111"/>
      <c r="C62" s="95"/>
      <c r="D62" s="95"/>
      <c r="E62" s="95"/>
      <c r="F62" s="111"/>
      <c r="G62" s="111"/>
      <c r="H62" s="111"/>
      <c r="I62" s="118"/>
      <c r="J62" s="111"/>
    </row>
    <row r="63" spans="1:10" ht="13.5" customHeight="1">
      <c r="A63" s="95"/>
      <c r="B63" s="111"/>
      <c r="C63" s="95"/>
      <c r="D63" s="95"/>
      <c r="E63" s="95"/>
      <c r="F63" s="111"/>
      <c r="G63" s="111"/>
      <c r="H63" s="111"/>
      <c r="I63" s="118"/>
      <c r="J63" s="111"/>
    </row>
    <row r="64" spans="1:10" ht="13.5" customHeight="1">
      <c r="A64" s="95"/>
      <c r="B64" s="111"/>
      <c r="C64" s="95"/>
      <c r="D64" s="95"/>
      <c r="E64" s="95"/>
      <c r="F64" s="38"/>
      <c r="G64" s="38"/>
      <c r="H64" s="38"/>
      <c r="I64" s="118"/>
      <c r="J64" s="38"/>
    </row>
    <row r="65" ht="12.75">
      <c r="M65" s="12" t="s">
        <v>43</v>
      </c>
    </row>
    <row r="67" ht="12.75">
      <c r="Q67" s="12" t="s">
        <v>43</v>
      </c>
    </row>
  </sheetData>
  <sheetProtection/>
  <mergeCells count="6">
    <mergeCell ref="A9:C9"/>
    <mergeCell ref="K16:K20"/>
    <mergeCell ref="K25:K29"/>
    <mergeCell ref="K34:K38"/>
    <mergeCell ref="K43:K47"/>
    <mergeCell ref="K52:K56"/>
  </mergeCells>
  <printOptions/>
  <pageMargins left="0.7" right="0.7" top="0.75" bottom="0.75" header="0.3" footer="0.3"/>
  <pageSetup orientation="portrait" paperSize="9"/>
  <drawing r:id="rId4"/>
  <legacyDrawing r:id="rId3"/>
  <oleObjects>
    <oleObject progId="CorelDraw.Graphic.7" shapeId="24051417" r:id="rId1"/>
    <oleObject progId="CorelDraw.Graphic.7" shapeId="2405141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9:Q54"/>
  <sheetViews>
    <sheetView zoomScalePageLayoutView="0" workbookViewId="0" topLeftCell="A1">
      <selection activeCell="J43" sqref="J43:J46"/>
    </sheetView>
  </sheetViews>
  <sheetFormatPr defaultColWidth="9.140625" defaultRowHeight="12.75"/>
  <cols>
    <col min="1" max="1" width="7.7109375" style="12" customWidth="1"/>
    <col min="2" max="2" width="3.140625" style="13" customWidth="1"/>
    <col min="3" max="3" width="9.7109375" style="12" customWidth="1"/>
    <col min="4" max="4" width="12.8515625" style="12" customWidth="1"/>
    <col min="5" max="5" width="6.7109375" style="12" customWidth="1"/>
    <col min="6" max="8" width="7.7109375" style="12" customWidth="1"/>
    <col min="9" max="9" width="7.7109375" style="73" customWidth="1"/>
    <col min="10" max="10" width="7.7109375" style="12" customWidth="1"/>
    <col min="11" max="11" width="9.421875" style="12" customWidth="1"/>
    <col min="12" max="12" width="6.7109375" style="12" hidden="1" customWidth="1"/>
    <col min="13" max="13" width="5.7109375" style="12" customWidth="1"/>
    <col min="14" max="14" width="8.8515625" style="12" customWidth="1"/>
    <col min="15" max="15" width="9.00390625" style="12" customWidth="1"/>
    <col min="16" max="16384" width="8.8515625" style="1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130" t="s">
        <v>28</v>
      </c>
      <c r="B9" s="131"/>
      <c r="C9" s="131"/>
      <c r="D9" s="75">
        <v>42</v>
      </c>
      <c r="E9" s="76" t="s">
        <v>29</v>
      </c>
      <c r="F9" s="76"/>
      <c r="G9" s="77">
        <v>0.765</v>
      </c>
      <c r="H9" s="77"/>
      <c r="I9" s="78" t="s">
        <v>30</v>
      </c>
      <c r="J9" s="79">
        <v>0.95</v>
      </c>
      <c r="K9" s="80"/>
    </row>
    <row r="10" spans="1:13" ht="7.5" customHeight="1">
      <c r="A10" s="81"/>
      <c r="B10" s="81"/>
      <c r="C10" s="81"/>
      <c r="D10" s="81"/>
      <c r="E10" s="81"/>
      <c r="F10" s="81"/>
      <c r="G10" s="81"/>
      <c r="H10" s="81"/>
      <c r="I10" s="82"/>
      <c r="J10" s="81"/>
      <c r="K10" s="81"/>
      <c r="L10" s="81"/>
      <c r="M10" s="81"/>
    </row>
    <row r="11" spans="1:13" ht="12.75" customHeight="1">
      <c r="A11" s="83" t="s">
        <v>76</v>
      </c>
      <c r="B11" s="84" t="s">
        <v>77</v>
      </c>
      <c r="D11" s="85"/>
      <c r="E11" s="86"/>
      <c r="F11" s="86" t="s">
        <v>78</v>
      </c>
      <c r="G11" s="86"/>
      <c r="H11" s="86"/>
      <c r="I11" s="87"/>
      <c r="J11" s="83"/>
      <c r="K11" s="88" t="s">
        <v>32</v>
      </c>
      <c r="M11" s="13"/>
    </row>
    <row r="12" spans="1:13" ht="7.5" customHeight="1" thickBot="1">
      <c r="A12" s="89"/>
      <c r="B12" s="90"/>
      <c r="C12" s="91"/>
      <c r="D12" s="92"/>
      <c r="E12" s="91"/>
      <c r="F12" s="91"/>
      <c r="G12" s="93"/>
      <c r="H12" s="91"/>
      <c r="I12" s="94"/>
      <c r="J12" s="91"/>
      <c r="K12" s="91"/>
      <c r="L12" s="95"/>
      <c r="M12" s="95"/>
    </row>
    <row r="13" spans="1:11" s="95" customFormat="1" ht="12.75" customHeight="1">
      <c r="A13" s="125" t="s">
        <v>33</v>
      </c>
      <c r="B13" s="97" t="s">
        <v>79</v>
      </c>
      <c r="C13" s="97"/>
      <c r="D13" s="97"/>
      <c r="E13" s="97"/>
      <c r="F13" s="98" t="s">
        <v>34</v>
      </c>
      <c r="G13" s="97" t="s">
        <v>20</v>
      </c>
      <c r="H13" s="99"/>
      <c r="I13" s="100"/>
      <c r="J13" s="101" t="s">
        <v>36</v>
      </c>
      <c r="K13" s="97">
        <v>1168</v>
      </c>
    </row>
    <row r="14" ht="7.5" customHeight="1"/>
    <row r="15" spans="3:15" ht="12.75">
      <c r="C15" s="99"/>
      <c r="F15" s="103" t="s">
        <v>37</v>
      </c>
      <c r="G15" s="103" t="s">
        <v>38</v>
      </c>
      <c r="H15" s="103" t="s">
        <v>39</v>
      </c>
      <c r="I15" s="119" t="s">
        <v>40</v>
      </c>
      <c r="J15" s="103" t="s">
        <v>12</v>
      </c>
      <c r="K15" s="103" t="s">
        <v>41</v>
      </c>
      <c r="O15" s="12" t="s">
        <v>43</v>
      </c>
    </row>
    <row r="16" spans="2:11" ht="12.75" customHeight="1">
      <c r="B16" s="105">
        <v>1</v>
      </c>
      <c r="C16" s="106" t="s">
        <v>80</v>
      </c>
      <c r="D16" s="107"/>
      <c r="E16" s="108" t="str">
        <f>IF(I16&lt;G9,"OG",IF(I16&gt;=J9,"PROM","MG"))</f>
        <v>OG</v>
      </c>
      <c r="F16" s="105">
        <v>2</v>
      </c>
      <c r="G16" s="105">
        <v>42</v>
      </c>
      <c r="H16" s="105">
        <v>61</v>
      </c>
      <c r="I16" s="109">
        <f>ROUNDDOWN(G16/H16,3)</f>
        <v>0.688</v>
      </c>
      <c r="J16" s="105">
        <v>3</v>
      </c>
      <c r="K16" s="132">
        <v>1</v>
      </c>
    </row>
    <row r="17" spans="1:11" ht="12.75" customHeight="1">
      <c r="A17" s="12" t="s">
        <v>43</v>
      </c>
      <c r="B17" s="105">
        <v>2</v>
      </c>
      <c r="C17" s="106" t="s">
        <v>81</v>
      </c>
      <c r="D17" s="107"/>
      <c r="E17" s="108" t="str">
        <f>IF(I17&lt;G9,"OG",IF(I17&gt;=J9,"PROM","MG"))</f>
        <v>MG</v>
      </c>
      <c r="F17" s="105">
        <v>2</v>
      </c>
      <c r="G17" s="105">
        <v>42</v>
      </c>
      <c r="H17" s="105">
        <v>54</v>
      </c>
      <c r="I17" s="109">
        <f>ROUNDDOWN(G17/H17,3)</f>
        <v>0.777</v>
      </c>
      <c r="J17" s="105">
        <v>4</v>
      </c>
      <c r="K17" s="133"/>
    </row>
    <row r="18" spans="2:11" ht="12.75" customHeight="1">
      <c r="B18" s="105">
        <v>3</v>
      </c>
      <c r="C18" s="106" t="s">
        <v>82</v>
      </c>
      <c r="D18" s="107"/>
      <c r="E18" s="108" t="str">
        <f>IF(I18&lt;G9,"OG",IF(I18&gt;=J9,"PROM","MG"))</f>
        <v>MG</v>
      </c>
      <c r="F18" s="105">
        <v>2</v>
      </c>
      <c r="G18" s="105">
        <v>42</v>
      </c>
      <c r="H18" s="105">
        <v>51</v>
      </c>
      <c r="I18" s="109">
        <f>ROUNDDOWN(G18/H18,3)</f>
        <v>0.823</v>
      </c>
      <c r="J18" s="105">
        <v>5</v>
      </c>
      <c r="K18" s="133"/>
    </row>
    <row r="19" spans="2:11" ht="12.75" customHeight="1">
      <c r="B19" s="105">
        <v>4</v>
      </c>
      <c r="C19" s="106" t="s">
        <v>80</v>
      </c>
      <c r="D19" s="107"/>
      <c r="E19" s="108" t="str">
        <f>IF(I19&lt;G9,"OG",IF(I19&gt;=J9,"PROM","MG"))</f>
        <v>OG</v>
      </c>
      <c r="F19" s="105">
        <v>0</v>
      </c>
      <c r="G19" s="105">
        <v>31</v>
      </c>
      <c r="H19" s="105">
        <v>66</v>
      </c>
      <c r="I19" s="109">
        <f>ROUNDDOWN(G19/H19,3)</f>
        <v>0.469</v>
      </c>
      <c r="J19" s="105">
        <v>4</v>
      </c>
      <c r="K19" s="133"/>
    </row>
    <row r="20" spans="1:12" ht="12.75" customHeight="1">
      <c r="A20" s="95"/>
      <c r="B20" s="111"/>
      <c r="C20" s="95" t="str">
        <f>IF(I20&lt;G9,"OG",IF(I20&gt;=J9,"PROM","MG"))</f>
        <v>OG</v>
      </c>
      <c r="D20" s="112"/>
      <c r="E20" s="113" t="s">
        <v>42</v>
      </c>
      <c r="F20" s="114">
        <f>SUM(F16:F19)</f>
        <v>6</v>
      </c>
      <c r="G20" s="114">
        <f>G16+G17+G18+G19</f>
        <v>157</v>
      </c>
      <c r="H20" s="114">
        <f>H16+H17+H18+H19</f>
        <v>232</v>
      </c>
      <c r="I20" s="115">
        <f>ROUNDDOWN(G20/H20,3)</f>
        <v>0.676</v>
      </c>
      <c r="J20" s="114">
        <f>MAX(J16:J19)</f>
        <v>5</v>
      </c>
      <c r="K20" s="134"/>
      <c r="L20" s="116"/>
    </row>
    <row r="21" spans="1:12" ht="7.5" customHeight="1" thickBot="1">
      <c r="A21" s="91"/>
      <c r="B21" s="122"/>
      <c r="C21" s="91"/>
      <c r="D21" s="91"/>
      <c r="E21" s="91"/>
      <c r="F21" s="91"/>
      <c r="G21" s="91"/>
      <c r="H21" s="91"/>
      <c r="I21" s="94"/>
      <c r="J21" s="91"/>
      <c r="K21" s="91"/>
      <c r="L21" s="95"/>
    </row>
    <row r="22" spans="1:11" ht="12.75" customHeight="1">
      <c r="A22" s="96" t="s">
        <v>33</v>
      </c>
      <c r="B22" s="97" t="s">
        <v>80</v>
      </c>
      <c r="C22" s="96"/>
      <c r="D22" s="96"/>
      <c r="E22" s="96"/>
      <c r="F22" s="98" t="s">
        <v>34</v>
      </c>
      <c r="G22" s="124" t="s">
        <v>20</v>
      </c>
      <c r="H22" s="99"/>
      <c r="I22" s="100"/>
      <c r="J22" s="101" t="s">
        <v>36</v>
      </c>
      <c r="K22" s="102">
        <v>4907</v>
      </c>
    </row>
    <row r="23" ht="7.5" customHeight="1">
      <c r="I23" s="100"/>
    </row>
    <row r="24" spans="3:11" ht="12.75" customHeight="1">
      <c r="C24" s="99"/>
      <c r="F24" s="103" t="s">
        <v>37</v>
      </c>
      <c r="G24" s="103" t="s">
        <v>38</v>
      </c>
      <c r="H24" s="103" t="s">
        <v>39</v>
      </c>
      <c r="I24" s="104" t="s">
        <v>40</v>
      </c>
      <c r="J24" s="103" t="s">
        <v>12</v>
      </c>
      <c r="K24" s="103" t="s">
        <v>41</v>
      </c>
    </row>
    <row r="25" spans="2:11" ht="12.75" customHeight="1">
      <c r="B25" s="105">
        <v>1</v>
      </c>
      <c r="C25" s="106" t="s">
        <v>79</v>
      </c>
      <c r="D25" s="107"/>
      <c r="E25" s="108" t="str">
        <f>IF(I25&lt;G9,"OG",IF(I25&gt;=J9,"PROM","MG"))</f>
        <v>OG</v>
      </c>
      <c r="F25" s="105">
        <v>0</v>
      </c>
      <c r="G25" s="105">
        <v>35</v>
      </c>
      <c r="H25" s="105">
        <v>61</v>
      </c>
      <c r="I25" s="109">
        <f>ROUNDDOWN(G25/H25,3)</f>
        <v>0.573</v>
      </c>
      <c r="J25" s="105">
        <v>6</v>
      </c>
      <c r="K25" s="132">
        <v>2</v>
      </c>
    </row>
    <row r="26" spans="2:11" ht="12.75" customHeight="1">
      <c r="B26" s="105">
        <v>2</v>
      </c>
      <c r="C26" s="106" t="s">
        <v>81</v>
      </c>
      <c r="D26" s="107"/>
      <c r="E26" s="108" t="str">
        <f>IF(I26&lt;G9,"OG",IF(I26&gt;=J9,"PROM","MG"))</f>
        <v>OG</v>
      </c>
      <c r="F26" s="105">
        <v>2</v>
      </c>
      <c r="G26" s="105">
        <v>42</v>
      </c>
      <c r="H26" s="105">
        <v>71</v>
      </c>
      <c r="I26" s="109">
        <f>ROUNDDOWN(G26/H26,3)</f>
        <v>0.591</v>
      </c>
      <c r="J26" s="105">
        <v>3</v>
      </c>
      <c r="K26" s="133"/>
    </row>
    <row r="27" spans="2:11" ht="12.75" customHeight="1">
      <c r="B27" s="105">
        <v>3</v>
      </c>
      <c r="C27" s="106" t="s">
        <v>82</v>
      </c>
      <c r="D27" s="107"/>
      <c r="E27" s="108" t="str">
        <f>IF(I27&lt;G9,"OG",IF(I27&gt;=J9,"PROM","MG"))</f>
        <v>OG</v>
      </c>
      <c r="F27" s="105">
        <v>2</v>
      </c>
      <c r="G27" s="105">
        <v>42</v>
      </c>
      <c r="H27" s="105">
        <v>63</v>
      </c>
      <c r="I27" s="109">
        <f>ROUNDDOWN(G27/H27,3)</f>
        <v>0.666</v>
      </c>
      <c r="J27" s="105">
        <v>4</v>
      </c>
      <c r="K27" s="133"/>
    </row>
    <row r="28" spans="2:11" ht="12.75" customHeight="1">
      <c r="B28" s="74">
        <v>4</v>
      </c>
      <c r="C28" s="106" t="s">
        <v>79</v>
      </c>
      <c r="D28" s="107"/>
      <c r="E28" s="110" t="str">
        <f>IF(I28&lt;G9,"OG",IF(I28&gt;=J9,"PROM","MG"))</f>
        <v>OG</v>
      </c>
      <c r="F28" s="105">
        <v>2</v>
      </c>
      <c r="G28" s="105">
        <v>42</v>
      </c>
      <c r="H28" s="105">
        <v>66</v>
      </c>
      <c r="I28" s="109">
        <f>ROUNDDOWN(G28/H28,3)</f>
        <v>0.636</v>
      </c>
      <c r="J28" s="105">
        <v>5</v>
      </c>
      <c r="K28" s="133"/>
    </row>
    <row r="29" spans="1:13" ht="12.75" customHeight="1">
      <c r="A29" s="95"/>
      <c r="B29" s="111"/>
      <c r="C29" s="95" t="str">
        <f>IF(I29&lt;G9,"OG",IF(I29&gt;=J9,"PROM","MG"))</f>
        <v>OG</v>
      </c>
      <c r="D29" s="112"/>
      <c r="E29" s="113" t="s">
        <v>42</v>
      </c>
      <c r="F29" s="114">
        <f>SUM(F25:F28)</f>
        <v>6</v>
      </c>
      <c r="G29" s="114">
        <f>G25+G26+G27+G28</f>
        <v>161</v>
      </c>
      <c r="H29" s="114">
        <f>H25+H26+H27+H28</f>
        <v>261</v>
      </c>
      <c r="I29" s="115">
        <f>ROUNDDOWN(G29/H29,3)</f>
        <v>0.616</v>
      </c>
      <c r="J29" s="114">
        <f>MAX(J25:J28)</f>
        <v>6</v>
      </c>
      <c r="K29" s="134"/>
      <c r="M29" s="95"/>
    </row>
    <row r="30" spans="1:14" ht="7.5" customHeight="1" thickBot="1">
      <c r="A30" s="91"/>
      <c r="B30" s="122"/>
      <c r="C30" s="91"/>
      <c r="D30" s="91"/>
      <c r="E30" s="91"/>
      <c r="F30" s="91"/>
      <c r="G30" s="91"/>
      <c r="H30" s="91"/>
      <c r="I30" s="94"/>
      <c r="J30" s="91"/>
      <c r="K30" s="91"/>
      <c r="L30" s="95"/>
      <c r="N30" s="95"/>
    </row>
    <row r="31" spans="1:11" ht="12.75" customHeight="1">
      <c r="A31" s="96" t="s">
        <v>33</v>
      </c>
      <c r="B31" s="97" t="s">
        <v>81</v>
      </c>
      <c r="C31" s="123"/>
      <c r="D31" s="123"/>
      <c r="E31" s="96"/>
      <c r="F31" s="98" t="s">
        <v>34</v>
      </c>
      <c r="G31" s="124" t="s">
        <v>21</v>
      </c>
      <c r="H31" s="99"/>
      <c r="I31" s="100"/>
      <c r="J31" s="101" t="s">
        <v>36</v>
      </c>
      <c r="K31" s="102">
        <v>1329</v>
      </c>
    </row>
    <row r="32" ht="7.5" customHeight="1">
      <c r="I32" s="100"/>
    </row>
    <row r="33" spans="3:11" ht="12.75" customHeight="1">
      <c r="C33" s="99"/>
      <c r="F33" s="103" t="s">
        <v>37</v>
      </c>
      <c r="G33" s="103" t="s">
        <v>38</v>
      </c>
      <c r="H33" s="103" t="s">
        <v>39</v>
      </c>
      <c r="I33" s="104" t="s">
        <v>40</v>
      </c>
      <c r="J33" s="103" t="s">
        <v>12</v>
      </c>
      <c r="K33" s="103" t="s">
        <v>41</v>
      </c>
    </row>
    <row r="34" spans="2:14" ht="12.75" customHeight="1">
      <c r="B34" s="105">
        <v>1</v>
      </c>
      <c r="C34" s="106" t="s">
        <v>82</v>
      </c>
      <c r="D34" s="107"/>
      <c r="E34" s="108" t="str">
        <f>IF(I34&lt;G9,"OG",IF(I34&gt;=J9,"PROM","MG"))</f>
        <v>OG</v>
      </c>
      <c r="F34" s="105">
        <v>2</v>
      </c>
      <c r="G34" s="105">
        <v>42</v>
      </c>
      <c r="H34" s="105">
        <v>65</v>
      </c>
      <c r="I34" s="109">
        <f>ROUNDDOWN(G34/H34,3)</f>
        <v>0.646</v>
      </c>
      <c r="J34" s="105">
        <v>4</v>
      </c>
      <c r="K34" s="132">
        <v>3</v>
      </c>
      <c r="N34" s="95"/>
    </row>
    <row r="35" spans="2:11" ht="12.75" customHeight="1">
      <c r="B35" s="105">
        <v>2</v>
      </c>
      <c r="C35" s="106" t="s">
        <v>80</v>
      </c>
      <c r="D35" s="107"/>
      <c r="E35" s="108" t="str">
        <f>IF(I35&lt;G9,"OG",IF(I35&gt;=J9,"PROM","MG"))</f>
        <v>OG</v>
      </c>
      <c r="F35" s="105">
        <v>0</v>
      </c>
      <c r="G35" s="105">
        <v>37</v>
      </c>
      <c r="H35" s="105">
        <v>71</v>
      </c>
      <c r="I35" s="109">
        <f>ROUNDDOWN(G35/H35,3)</f>
        <v>0.521</v>
      </c>
      <c r="J35" s="105">
        <v>3</v>
      </c>
      <c r="K35" s="133"/>
    </row>
    <row r="36" spans="2:11" ht="12.75" customHeight="1">
      <c r="B36" s="105">
        <v>3</v>
      </c>
      <c r="C36" s="106" t="s">
        <v>79</v>
      </c>
      <c r="D36" s="107"/>
      <c r="E36" s="108" t="str">
        <f>IF(I36&lt;G9,"OG",IF(I36&gt;=J9,"PROM","MG"))</f>
        <v>OG</v>
      </c>
      <c r="F36" s="105">
        <v>0</v>
      </c>
      <c r="G36" s="105">
        <v>33</v>
      </c>
      <c r="H36" s="105">
        <v>54</v>
      </c>
      <c r="I36" s="109">
        <f>ROUNDDOWN(G36/H36,3)</f>
        <v>0.611</v>
      </c>
      <c r="J36" s="105">
        <v>4</v>
      </c>
      <c r="K36" s="133"/>
    </row>
    <row r="37" spans="2:11" ht="12.75" customHeight="1">
      <c r="B37" s="74">
        <v>4</v>
      </c>
      <c r="C37" s="106" t="s">
        <v>82</v>
      </c>
      <c r="D37" s="107"/>
      <c r="E37" s="108" t="str">
        <f>IF(I37&lt;G9,"OG",IF(I37&gt;=J9,"PROM","MG"))</f>
        <v>OG</v>
      </c>
      <c r="F37" s="105">
        <v>2</v>
      </c>
      <c r="G37" s="105">
        <v>42</v>
      </c>
      <c r="H37" s="105">
        <v>70</v>
      </c>
      <c r="I37" s="109">
        <f>ROUNDDOWN(G37/H37,3)</f>
        <v>0.6</v>
      </c>
      <c r="J37" s="105">
        <v>3</v>
      </c>
      <c r="K37" s="133"/>
    </row>
    <row r="38" spans="1:12" ht="12.75" customHeight="1">
      <c r="A38" s="95"/>
      <c r="B38" s="111"/>
      <c r="C38" s="95" t="str">
        <f>IF(I38&lt;G9,"OG",IF(I38&gt;=J9,"PROM","MG"))</f>
        <v>OG</v>
      </c>
      <c r="D38" s="112"/>
      <c r="E38" s="113" t="s">
        <v>42</v>
      </c>
      <c r="F38" s="114">
        <f>SUM(F34:F37)</f>
        <v>4</v>
      </c>
      <c r="G38" s="114">
        <f>G34+G35+G36+G37</f>
        <v>154</v>
      </c>
      <c r="H38" s="114">
        <f>H34+H35+H36+H37</f>
        <v>260</v>
      </c>
      <c r="I38" s="115">
        <f>ROUNDDOWN(G38/H38,3)</f>
        <v>0.592</v>
      </c>
      <c r="J38" s="114">
        <f>MAX(J34:J37)</f>
        <v>4</v>
      </c>
      <c r="K38" s="134"/>
      <c r="L38" s="116"/>
    </row>
    <row r="39" spans="1:12" ht="7.5" customHeight="1" thickBot="1">
      <c r="A39" s="91"/>
      <c r="B39" s="122"/>
      <c r="C39" s="91"/>
      <c r="D39" s="91"/>
      <c r="E39" s="91"/>
      <c r="F39" s="91"/>
      <c r="G39" s="91"/>
      <c r="H39" s="91"/>
      <c r="I39" s="94"/>
      <c r="J39" s="117"/>
      <c r="K39" s="91"/>
      <c r="L39" s="95"/>
    </row>
    <row r="40" spans="1:11" ht="12.75" customHeight="1">
      <c r="A40" s="96" t="s">
        <v>33</v>
      </c>
      <c r="B40" s="97" t="s">
        <v>82</v>
      </c>
      <c r="C40" s="96"/>
      <c r="D40" s="96"/>
      <c r="E40" s="97"/>
      <c r="F40" s="98" t="s">
        <v>34</v>
      </c>
      <c r="G40" s="97" t="s">
        <v>71</v>
      </c>
      <c r="H40" s="99"/>
      <c r="I40" s="100"/>
      <c r="J40" s="101" t="s">
        <v>36</v>
      </c>
      <c r="K40" s="97">
        <v>4298</v>
      </c>
    </row>
    <row r="41" ht="7.5" customHeight="1">
      <c r="I41" s="118"/>
    </row>
    <row r="42" spans="3:11" ht="12.75" customHeight="1">
      <c r="C42" s="99"/>
      <c r="F42" s="103" t="s">
        <v>37</v>
      </c>
      <c r="G42" s="103" t="s">
        <v>38</v>
      </c>
      <c r="H42" s="103" t="s">
        <v>39</v>
      </c>
      <c r="I42" s="119" t="s">
        <v>40</v>
      </c>
      <c r="J42" s="103" t="s">
        <v>12</v>
      </c>
      <c r="K42" s="103" t="s">
        <v>41</v>
      </c>
    </row>
    <row r="43" spans="2:11" ht="12.75" customHeight="1">
      <c r="B43" s="105">
        <v>1</v>
      </c>
      <c r="C43" s="106" t="s">
        <v>81</v>
      </c>
      <c r="D43" s="107"/>
      <c r="E43" s="108" t="str">
        <f>IF(I43&lt;G9,"OG",IF(I43&gt;=J9,"PROM","MG"))</f>
        <v>OG</v>
      </c>
      <c r="F43" s="120">
        <v>0</v>
      </c>
      <c r="G43" s="105">
        <v>37</v>
      </c>
      <c r="H43" s="105">
        <v>65</v>
      </c>
      <c r="I43" s="109">
        <f>ROUNDDOWN(G43/H43,3)</f>
        <v>0.569</v>
      </c>
      <c r="J43" s="121">
        <v>5</v>
      </c>
      <c r="K43" s="132">
        <v>4</v>
      </c>
    </row>
    <row r="44" spans="2:11" ht="12.75" customHeight="1">
      <c r="B44" s="105">
        <v>2</v>
      </c>
      <c r="C44" s="99" t="s">
        <v>79</v>
      </c>
      <c r="D44" s="99"/>
      <c r="E44" s="108" t="str">
        <f>IF(I44&lt;G9,"OG",IF(I44&gt;=J9,"PROM","MG"))</f>
        <v>OG</v>
      </c>
      <c r="F44" s="120">
        <v>0</v>
      </c>
      <c r="G44" s="105">
        <v>35</v>
      </c>
      <c r="H44" s="105">
        <v>51</v>
      </c>
      <c r="I44" s="109">
        <f>ROUNDDOWN(G44/H44,3)</f>
        <v>0.686</v>
      </c>
      <c r="J44" s="121">
        <v>5</v>
      </c>
      <c r="K44" s="133"/>
    </row>
    <row r="45" spans="2:11" ht="12.75" customHeight="1">
      <c r="B45" s="105">
        <v>3</v>
      </c>
      <c r="C45" s="99" t="s">
        <v>80</v>
      </c>
      <c r="D45" s="99"/>
      <c r="E45" s="108" t="str">
        <f>IF(I45&lt;G9,"OG",IF(I45&gt;=J9,"PROM","MG"))</f>
        <v>OG</v>
      </c>
      <c r="F45" s="120">
        <v>0</v>
      </c>
      <c r="G45" s="105">
        <v>38</v>
      </c>
      <c r="H45" s="105">
        <v>63</v>
      </c>
      <c r="I45" s="109">
        <f>ROUNDDOWN(G45/H45,3)</f>
        <v>0.603</v>
      </c>
      <c r="J45" s="121">
        <v>3</v>
      </c>
      <c r="K45" s="133"/>
    </row>
    <row r="46" spans="2:11" ht="12.75" customHeight="1">
      <c r="B46" s="74">
        <v>4</v>
      </c>
      <c r="C46" s="106" t="s">
        <v>81</v>
      </c>
      <c r="D46" s="107"/>
      <c r="E46" s="108" t="str">
        <f>IF(I46&lt;G9,"OG",IF(I46&gt;=J9,"PROM","MG"))</f>
        <v>OG</v>
      </c>
      <c r="F46" s="105">
        <v>0</v>
      </c>
      <c r="G46" s="105">
        <v>32</v>
      </c>
      <c r="H46" s="105">
        <v>70</v>
      </c>
      <c r="I46" s="109">
        <f>ROUNDDOWN(G46/H46,3)</f>
        <v>0.457</v>
      </c>
      <c r="J46" s="105">
        <v>3</v>
      </c>
      <c r="K46" s="133"/>
    </row>
    <row r="47" spans="1:12" ht="12.75" customHeight="1">
      <c r="A47" s="95"/>
      <c r="B47" s="111"/>
      <c r="C47" s="95" t="str">
        <f>IF(I47&lt;G9,"OG",IF(I47&gt;=J9,"PROM","MG"))</f>
        <v>OG</v>
      </c>
      <c r="D47" s="112"/>
      <c r="E47" s="113" t="s">
        <v>42</v>
      </c>
      <c r="F47" s="114">
        <f>SUM(F43:F46)</f>
        <v>0</v>
      </c>
      <c r="G47" s="114">
        <f>G43+G44+G45+G46</f>
        <v>142</v>
      </c>
      <c r="H47" s="114">
        <f>H43+H44+H45+H46</f>
        <v>249</v>
      </c>
      <c r="I47" s="115">
        <f>ROUNDDOWN(G47/H47,3)</f>
        <v>0.57</v>
      </c>
      <c r="J47" s="114">
        <f>MAX(J43:J46)</f>
        <v>5</v>
      </c>
      <c r="K47" s="134"/>
      <c r="L47" s="116"/>
    </row>
    <row r="48" spans="1:12" ht="7.5" customHeight="1" thickBot="1">
      <c r="A48" s="91"/>
      <c r="B48" s="122"/>
      <c r="C48" s="91"/>
      <c r="D48" s="91"/>
      <c r="E48" s="91"/>
      <c r="F48" s="91"/>
      <c r="G48" s="91"/>
      <c r="H48" s="91"/>
      <c r="I48" s="94"/>
      <c r="J48" s="91"/>
      <c r="K48" s="91"/>
      <c r="L48" s="95"/>
    </row>
    <row r="49" spans="1:10" ht="13.5" customHeight="1">
      <c r="A49" s="95"/>
      <c r="B49" s="111"/>
      <c r="C49" s="95"/>
      <c r="D49" s="95"/>
      <c r="E49" s="95"/>
      <c r="F49" s="111"/>
      <c r="G49" s="111"/>
      <c r="H49" s="111"/>
      <c r="I49" s="118"/>
      <c r="J49" s="111"/>
    </row>
    <row r="50" spans="1:10" ht="13.5" customHeight="1">
      <c r="A50" s="95"/>
      <c r="B50" s="111"/>
      <c r="C50" s="95"/>
      <c r="D50" s="95"/>
      <c r="E50" s="95"/>
      <c r="F50" s="111"/>
      <c r="G50" s="111"/>
      <c r="H50" s="111"/>
      <c r="I50" s="118"/>
      <c r="J50" s="111"/>
    </row>
    <row r="51" spans="1:10" ht="13.5" customHeight="1">
      <c r="A51" s="95"/>
      <c r="B51" s="111"/>
      <c r="C51" s="95"/>
      <c r="D51" s="95"/>
      <c r="E51" s="95"/>
      <c r="F51" s="38"/>
      <c r="G51" s="38"/>
      <c r="H51" s="38"/>
      <c r="I51" s="118"/>
      <c r="J51" s="38"/>
    </row>
    <row r="52" ht="12.75">
      <c r="M52" s="12" t="s">
        <v>43</v>
      </c>
    </row>
    <row r="54" ht="12.75">
      <c r="Q54" s="12" t="s">
        <v>43</v>
      </c>
    </row>
  </sheetData>
  <sheetProtection/>
  <mergeCells count="5">
    <mergeCell ref="A9:C9"/>
    <mergeCell ref="K16:K20"/>
    <mergeCell ref="K25:K29"/>
    <mergeCell ref="K34:K38"/>
    <mergeCell ref="K43:K47"/>
  </mergeCells>
  <printOptions/>
  <pageMargins left="0.7" right="0.7" top="0.75" bottom="0.75" header="0.3" footer="0.3"/>
  <pageSetup orientation="portrait" paperSize="9"/>
  <drawing r:id="rId4"/>
  <legacyDrawing r:id="rId3"/>
  <oleObjects>
    <oleObject progId="CorelDraw.Graphic.7" shapeId="24076223" r:id="rId1"/>
    <oleObject progId="CorelDraw.Graphic.7" shapeId="2407622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2011-03-13T21:39:28Z</cp:lastPrinted>
  <dcterms:created xsi:type="dcterms:W3CDTF">2002-10-20T15:31:44Z</dcterms:created>
  <dcterms:modified xsi:type="dcterms:W3CDTF">2011-03-13T22:04:06Z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