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Totaal" sheetId="1" r:id="rId1"/>
    <sheet name="Poule A" sheetId="2" r:id="rId2"/>
    <sheet name="Poule B" sheetId="3" r:id="rId3"/>
    <sheet name="Poule C" sheetId="4" r:id="rId4"/>
    <sheet name="Poule D" sheetId="5" r:id="rId5"/>
  </sheets>
  <definedNames>
    <definedName name="_xlnm.Print_Area" localSheetId="0">'Totaal'!$A$1:$L$66</definedName>
  </definedNames>
  <calcPr fullCalcOnLoad="1"/>
</workbook>
</file>

<file path=xl/sharedStrings.xml><?xml version="1.0" encoding="utf-8"?>
<sst xmlns="http://schemas.openxmlformats.org/spreadsheetml/2006/main" count="405" uniqueCount="106">
  <si>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</si>
  <si>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</si>
  <si>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</si>
  <si>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</si>
  <si>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</si>
  <si>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</si>
  <si>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</si>
  <si>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</si>
  <si>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</si>
  <si>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</si>
  <si>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</si>
  <si>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</si>
  <si>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</si>
  <si>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</si>
  <si>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</si>
  <si>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</si>
  <si>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</si>
  <si>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</si>
  <si>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</si>
  <si>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</si>
  <si>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DISTRICTFINALE</t>
  </si>
  <si>
    <t>KSNBA</t>
  </si>
  <si>
    <t>QU</t>
  </si>
  <si>
    <t>Van Den Berghe Roland</t>
  </si>
  <si>
    <t>Van Landeghem Urbain</t>
  </si>
  <si>
    <t xml:space="preserve">                                SPORTKLEDIJ en ARBITRAGE VERPLICHT</t>
  </si>
  <si>
    <t>Moy.</t>
  </si>
  <si>
    <t>Van Kerckhoven Dirk</t>
  </si>
  <si>
    <t>Backman Werner</t>
  </si>
  <si>
    <t>Keymolen Michel</t>
  </si>
  <si>
    <t>Van Vosselen Luc</t>
  </si>
  <si>
    <t>Pochet Leo</t>
  </si>
  <si>
    <t>Wouters Erik</t>
  </si>
  <si>
    <r>
      <t>Te spelen punten:</t>
    </r>
    <r>
      <rPr>
        <b/>
        <sz val="10"/>
        <rFont val="Arial"/>
        <family val="2"/>
      </rPr>
      <t xml:space="preserve">              27      ( gelijke beurten )</t>
    </r>
  </si>
  <si>
    <r>
      <t>Promotie:</t>
    </r>
    <r>
      <rPr>
        <b/>
        <sz val="10"/>
        <rFont val="Arial"/>
        <family val="2"/>
      </rPr>
      <t xml:space="preserve">                          0,610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</si>
  <si>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0,495</t>
    </r>
  </si>
  <si>
    <r>
      <t xml:space="preserve">         </t>
    </r>
    <r>
      <rPr>
        <b/>
        <u val="single"/>
        <sz val="10"/>
        <rFont val="Arial"/>
        <family val="2"/>
      </rPr>
      <t>DEELNEMERS : 17</t>
    </r>
  </si>
  <si>
    <t>OPMAAK: 13-03-2011</t>
  </si>
  <si>
    <t>Poule A:</t>
  </si>
  <si>
    <t>PROM</t>
  </si>
  <si>
    <t>Peersman Luc</t>
  </si>
  <si>
    <t>De Coninck Achille</t>
  </si>
  <si>
    <t>Poule B:</t>
  </si>
  <si>
    <t>Te spelen punten :</t>
  </si>
  <si>
    <t xml:space="preserve">   Gemiddelde :</t>
  </si>
  <si>
    <t>Promotie:</t>
  </si>
  <si>
    <t xml:space="preserve">Datum:  04-05/03/2011                                                   </t>
  </si>
  <si>
    <t>Club: BC Quality-Zele</t>
  </si>
  <si>
    <t>Formaat: 2,84m</t>
  </si>
  <si>
    <t xml:space="preserve">Speler: </t>
  </si>
  <si>
    <t>WOUTERS Erik</t>
  </si>
  <si>
    <t>Club:</t>
  </si>
  <si>
    <t>Kon. Sint-Niklase B.A.</t>
  </si>
  <si>
    <t>Lic:</t>
  </si>
  <si>
    <t>P</t>
  </si>
  <si>
    <t>CAR</t>
  </si>
  <si>
    <t>B</t>
  </si>
  <si>
    <t>GEM</t>
  </si>
  <si>
    <t>Plaats</t>
  </si>
  <si>
    <t>Totaal</t>
  </si>
  <si>
    <t>POCHET Leo</t>
  </si>
  <si>
    <t>PEERSMAN Luc</t>
  </si>
  <si>
    <t>BC Quality-Zele</t>
  </si>
  <si>
    <t>DE CONINCK Achille</t>
  </si>
  <si>
    <t xml:space="preserve"> </t>
  </si>
  <si>
    <t>Segers Didier</t>
  </si>
  <si>
    <t>Rosier Peter</t>
  </si>
  <si>
    <t xml:space="preserve">Datum:  12-13/03/2011                                                   </t>
  </si>
  <si>
    <t>Club: BC Sleepbootje</t>
  </si>
  <si>
    <t>VAN KERCKHOVEN Dirk</t>
  </si>
  <si>
    <t>BC Sleepbootje</t>
  </si>
  <si>
    <t>SEGERS Didier</t>
  </si>
  <si>
    <t>Kon. Gildevrienden</t>
  </si>
  <si>
    <t>VAN VOSSELEN Luc</t>
  </si>
  <si>
    <t>ROSIER Peter</t>
  </si>
  <si>
    <t>Poule C:</t>
  </si>
  <si>
    <t>Thuy Marc</t>
  </si>
  <si>
    <t>Van Overschelde Bony</t>
  </si>
  <si>
    <t>Verheyden Marc</t>
  </si>
  <si>
    <t>Poule D:</t>
  </si>
  <si>
    <t>Van Goethem Benny</t>
  </si>
  <si>
    <t xml:space="preserve">Datum:  19-20/02/2011                                                   </t>
  </si>
  <si>
    <t>Club:  Kon. Sint-Niklase B.A.</t>
  </si>
  <si>
    <t>VAN DEN BERGHE Roland</t>
  </si>
  <si>
    <t>THUY Marc</t>
  </si>
  <si>
    <t>VAN OVERSCHELDE Bony</t>
  </si>
  <si>
    <t>VERHEYDEN Marc</t>
  </si>
  <si>
    <t>BOK</t>
  </si>
  <si>
    <t>Raes Wim (NS)</t>
  </si>
  <si>
    <t>VFF (Ziekte)</t>
  </si>
  <si>
    <t xml:space="preserve">Datum: 5-6/03/2011                                                     </t>
  </si>
  <si>
    <t>Club: Kon. Sint-Niklase B.A.</t>
  </si>
  <si>
    <t>VAN GOETHEM BENNY</t>
  </si>
  <si>
    <t>KON SINT-NIKLASE B.A.</t>
  </si>
  <si>
    <t>RAES WIM</t>
  </si>
  <si>
    <t>VAN LANDEGHEM URBAIN</t>
  </si>
  <si>
    <t>BACKMAN WERNER</t>
  </si>
  <si>
    <t>B.C.BOKKENHOF</t>
  </si>
  <si>
    <t>QUALITY</t>
  </si>
  <si>
    <t>DE WINNAAR SPEELT DE GEWESTELIJKE FINALE OP 16 / 17 APRIL IN DISTRICT ZW-VLAANDEREN</t>
  </si>
  <si>
    <t>1 - 4 / 2 - 3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</si>
  <si>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20/03/2011 TE 14U00 IN SINT-NIKLASE B.A.</t>
    </r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</si>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</sst>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>
      <alignment horizontal="right"/>
    </xf>
    <xf numFmtId="165" fontId="9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5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16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30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 quotePrefix="1">
      <alignment/>
    </xf>
    <xf numFmtId="0" fontId="9" fillId="33" borderId="17" xfId="0" applyFont="1" applyFill="1" applyBorder="1" applyAlignment="1">
      <alignment horizontal="center"/>
    </xf>
    <xf numFmtId="165" fontId="9" fillId="33" borderId="18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2010 - 2011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A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B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C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0102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D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4955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876550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zoomScalePageLayoutView="0" workbookViewId="0" topLeftCell="A1">
      <selection activeCell="K59" sqref="K5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37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10</v>
      </c>
      <c r="I10" s="16"/>
      <c r="J10" s="16" t="s">
        <v>36</v>
      </c>
      <c r="K10"/>
      <c r="M10"/>
    </row>
    <row r="11" spans="1:13" ht="12.75" customHeight="1">
      <c r="A11" s="65"/>
      <c r="E11"/>
      <c r="K11"/>
      <c r="M11"/>
    </row>
    <row r="12" spans="4:13" ht="12.75" customHeight="1">
      <c r="D12" s="1" t="s">
        <v>18</v>
      </c>
      <c r="E12" s="1" t="s">
        <v>17</v>
      </c>
      <c r="F12" s="39" t="s">
        <v>15</v>
      </c>
      <c r="G12" s="39" t="s">
        <v>11</v>
      </c>
      <c r="H12" s="39" t="s">
        <v>12</v>
      </c>
      <c r="I12" s="39" t="s">
        <v>26</v>
      </c>
      <c r="J12" s="46" t="s">
        <v>13</v>
      </c>
      <c r="K12" s="69" t="s">
        <v>14</v>
      </c>
      <c r="L12" s="8"/>
      <c r="M12" s="7"/>
    </row>
    <row r="13" spans="1:18" ht="12.75" customHeight="1">
      <c r="A13" s="61"/>
      <c r="D13" s="4"/>
      <c r="F13" s="48"/>
      <c r="G13" s="38"/>
      <c r="H13" s="51"/>
      <c r="I13" s="51"/>
      <c r="J13" s="59"/>
      <c r="K13" s="59"/>
      <c r="L13" s="53"/>
      <c r="M13" s="54"/>
      <c r="N13" s="44"/>
      <c r="R13" s="12"/>
    </row>
    <row r="14" spans="1:17" ht="12.75" customHeight="1">
      <c r="A14" s="15"/>
      <c r="B14" s="75" t="s">
        <v>38</v>
      </c>
      <c r="D14" s="13"/>
      <c r="E14" s="13"/>
      <c r="F14" s="38"/>
      <c r="G14" s="38"/>
      <c r="H14" s="50"/>
      <c r="I14" s="72"/>
      <c r="J14" s="59"/>
      <c r="K14" s="58"/>
      <c r="L14" s="53"/>
      <c r="M14" s="54"/>
      <c r="N14" s="50"/>
      <c r="O14" s="43"/>
      <c r="P14" s="43"/>
      <c r="Q14" s="43"/>
    </row>
    <row r="15" spans="1:17" ht="12.75" customHeight="1">
      <c r="A15" s="15"/>
      <c r="B15" s="12"/>
      <c r="D15" s="13"/>
      <c r="E15" s="13"/>
      <c r="F15" s="38"/>
      <c r="G15" s="38"/>
      <c r="H15" s="50"/>
      <c r="I15" s="72"/>
      <c r="J15" s="59"/>
      <c r="K15" s="58"/>
      <c r="L15" s="53"/>
      <c r="M15" s="54"/>
      <c r="N15" s="50"/>
      <c r="O15" s="43"/>
      <c r="P15" s="43"/>
      <c r="Q15" s="43"/>
    </row>
    <row r="16" spans="1:14" ht="12.75" customHeight="1">
      <c r="A16" s="15" t="s">
        <v>5</v>
      </c>
      <c r="B16" s="12" t="s">
        <v>32</v>
      </c>
      <c r="D16" s="13" t="s">
        <v>21</v>
      </c>
      <c r="E16" s="13">
        <v>8082</v>
      </c>
      <c r="F16" s="38">
        <v>6</v>
      </c>
      <c r="G16" s="38">
        <v>106</v>
      </c>
      <c r="H16" s="38">
        <v>163</v>
      </c>
      <c r="I16" s="72">
        <f>ROUNDDOWN(G16/H16,3)</f>
        <v>0.65</v>
      </c>
      <c r="J16" s="59">
        <v>7</v>
      </c>
      <c r="K16" s="58" t="s">
        <v>39</v>
      </c>
      <c r="L16" s="53"/>
      <c r="M16" s="54"/>
      <c r="N16" s="50"/>
    </row>
    <row r="17" spans="1:14" ht="12.75" customHeight="1">
      <c r="A17" s="15" t="s">
        <v>6</v>
      </c>
      <c r="B17" s="12" t="s">
        <v>31</v>
      </c>
      <c r="D17" s="13" t="s">
        <v>21</v>
      </c>
      <c r="E17" s="13">
        <v>8080</v>
      </c>
      <c r="F17" s="38">
        <v>6</v>
      </c>
      <c r="G17" s="38">
        <v>106</v>
      </c>
      <c r="H17" s="38">
        <v>193</v>
      </c>
      <c r="I17" s="72">
        <f>ROUNDDOWN(G17/H17,3)</f>
        <v>0.549</v>
      </c>
      <c r="J17" s="59">
        <v>3</v>
      </c>
      <c r="K17" s="58" t="s">
        <v>3</v>
      </c>
      <c r="L17" s="53"/>
      <c r="M17" s="54"/>
      <c r="N17" s="50"/>
    </row>
    <row r="18" spans="1:17" ht="12.75" customHeight="1">
      <c r="A18" s="15" t="s">
        <v>7</v>
      </c>
      <c r="B18" s="12" t="s">
        <v>40</v>
      </c>
      <c r="D18" s="13" t="s">
        <v>22</v>
      </c>
      <c r="E18" s="13">
        <v>8746</v>
      </c>
      <c r="F18" s="38">
        <v>2</v>
      </c>
      <c r="G18" s="38">
        <v>85</v>
      </c>
      <c r="H18" s="38">
        <v>159</v>
      </c>
      <c r="I18" s="72">
        <f>ROUNDDOWN(G18/H18,3)</f>
        <v>0.534</v>
      </c>
      <c r="J18" s="59">
        <v>4</v>
      </c>
      <c r="K18" s="59" t="s">
        <v>3</v>
      </c>
      <c r="L18" s="50"/>
      <c r="M18" s="16"/>
      <c r="N18" s="50"/>
      <c r="O18" s="42"/>
      <c r="P18" s="42"/>
      <c r="Q18" s="42"/>
    </row>
    <row r="19" spans="1:17" ht="12.75" customHeight="1">
      <c r="A19" s="15" t="s">
        <v>8</v>
      </c>
      <c r="B19" s="12" t="s">
        <v>41</v>
      </c>
      <c r="D19" s="13" t="s">
        <v>22</v>
      </c>
      <c r="E19" s="13">
        <v>4950</v>
      </c>
      <c r="F19" s="38">
        <v>2</v>
      </c>
      <c r="G19" s="38">
        <v>86</v>
      </c>
      <c r="H19" s="38">
        <v>167</v>
      </c>
      <c r="I19" s="72">
        <f>ROUNDDOWN(G19/H19,3)</f>
        <v>0.514</v>
      </c>
      <c r="J19" s="59">
        <v>5</v>
      </c>
      <c r="K19" s="59" t="s">
        <v>3</v>
      </c>
      <c r="L19" s="50"/>
      <c r="M19" s="16"/>
      <c r="N19" s="50"/>
      <c r="O19" s="42"/>
      <c r="P19" s="42"/>
      <c r="Q19" s="42"/>
    </row>
    <row r="20" spans="1:18" ht="12.75" customHeight="1">
      <c r="A20" s="15"/>
      <c r="B20" s="12"/>
      <c r="D20" s="13"/>
      <c r="E20" s="13"/>
      <c r="F20" s="56"/>
      <c r="G20" s="56"/>
      <c r="H20" s="56"/>
      <c r="I20" s="72"/>
      <c r="J20" s="59"/>
      <c r="K20" s="59"/>
      <c r="L20" s="53"/>
      <c r="M20" s="54"/>
      <c r="N20" s="50"/>
      <c r="P20" s="38"/>
      <c r="R20" s="33"/>
    </row>
    <row r="21" spans="1:18" ht="12.75" customHeight="1">
      <c r="A21" s="15"/>
      <c r="B21" s="70" t="s">
        <v>42</v>
      </c>
      <c r="D21" s="13"/>
      <c r="E21" s="13"/>
      <c r="F21" s="38"/>
      <c r="G21" s="38"/>
      <c r="H21" s="50"/>
      <c r="I21" s="72"/>
      <c r="J21" s="59"/>
      <c r="K21" s="59"/>
      <c r="L21" s="48"/>
      <c r="M21" s="55"/>
      <c r="N21" s="50"/>
      <c r="O21" s="42"/>
      <c r="P21" s="42"/>
      <c r="Q21" s="42"/>
      <c r="R21" s="42"/>
    </row>
    <row r="22" spans="1:18" ht="12.75" customHeight="1">
      <c r="A22" s="61"/>
      <c r="B22" s="12"/>
      <c r="D22" s="13"/>
      <c r="E22" s="13"/>
      <c r="F22" s="38"/>
      <c r="G22" s="38"/>
      <c r="H22" s="50"/>
      <c r="I22" s="72"/>
      <c r="J22" s="59"/>
      <c r="K22" s="59"/>
      <c r="L22" s="48"/>
      <c r="M22" s="55"/>
      <c r="N22" s="41"/>
      <c r="O22" s="12"/>
      <c r="P22" s="16"/>
      <c r="Q22" s="12"/>
      <c r="R22" s="12"/>
    </row>
    <row r="23" spans="1:14" ht="12.75" customHeight="1">
      <c r="A23" s="15" t="s">
        <v>5</v>
      </c>
      <c r="B23" s="12" t="s">
        <v>27</v>
      </c>
      <c r="D23" s="13" t="s">
        <v>2</v>
      </c>
      <c r="E23" s="13">
        <v>1215</v>
      </c>
      <c r="F23" s="38">
        <v>6</v>
      </c>
      <c r="G23" s="38">
        <v>104</v>
      </c>
      <c r="H23" s="38">
        <v>170</v>
      </c>
      <c r="I23" s="72">
        <f>ROUNDDOWN(G23/H23,3)</f>
        <v>0.611</v>
      </c>
      <c r="J23" s="59">
        <v>5</v>
      </c>
      <c r="K23" s="59" t="s">
        <v>39</v>
      </c>
      <c r="L23" s="48"/>
      <c r="M23" s="55"/>
      <c r="N23" s="50"/>
    </row>
    <row r="24" spans="1:17" ht="12.75" customHeight="1">
      <c r="A24" s="15" t="s">
        <v>6</v>
      </c>
      <c r="B24" s="12" t="s">
        <v>65</v>
      </c>
      <c r="D24" s="13" t="s">
        <v>0</v>
      </c>
      <c r="E24" s="13">
        <v>6712</v>
      </c>
      <c r="F24" s="38">
        <v>6</v>
      </c>
      <c r="G24" s="38">
        <v>96</v>
      </c>
      <c r="H24" s="50">
        <v>182</v>
      </c>
      <c r="I24" s="72">
        <f>ROUNDDOWN(G24/H24,3)</f>
        <v>0.527</v>
      </c>
      <c r="J24" s="59">
        <v>5</v>
      </c>
      <c r="K24" s="59" t="s">
        <v>3</v>
      </c>
      <c r="L24" s="136"/>
      <c r="M24" s="55"/>
      <c r="N24" s="50"/>
      <c r="O24" s="16"/>
      <c r="P24" s="20"/>
      <c r="Q24" s="18"/>
    </row>
    <row r="25" spans="1:18" ht="12.75" customHeight="1">
      <c r="A25" s="15" t="s">
        <v>7</v>
      </c>
      <c r="B25" s="12" t="s">
        <v>30</v>
      </c>
      <c r="D25" s="13" t="s">
        <v>0</v>
      </c>
      <c r="E25" s="13">
        <v>4873</v>
      </c>
      <c r="F25" s="38">
        <v>2</v>
      </c>
      <c r="G25" s="38">
        <v>93</v>
      </c>
      <c r="H25" s="50">
        <v>242</v>
      </c>
      <c r="I25" s="72">
        <f>ROUNDDOWN(G25/H25,3)</f>
        <v>0.384</v>
      </c>
      <c r="J25" s="59">
        <v>3</v>
      </c>
      <c r="K25" s="59" t="s">
        <v>4</v>
      </c>
      <c r="L25" s="50"/>
      <c r="M25" s="16"/>
      <c r="N25" s="50"/>
      <c r="Q25" s="2"/>
      <c r="R25" s="15"/>
    </row>
    <row r="26" spans="1:18" ht="12.75" customHeight="1">
      <c r="A26" s="15" t="s">
        <v>8</v>
      </c>
      <c r="B26" s="12" t="s">
        <v>66</v>
      </c>
      <c r="D26" s="13" t="s">
        <v>2</v>
      </c>
      <c r="E26" s="13">
        <v>4854</v>
      </c>
      <c r="F26" s="50">
        <v>2</v>
      </c>
      <c r="G26" s="38">
        <v>82</v>
      </c>
      <c r="H26" s="50">
        <v>228</v>
      </c>
      <c r="I26" s="72">
        <f>ROUNDDOWN(G26/H26,3)</f>
        <v>0.359</v>
      </c>
      <c r="J26" s="59">
        <v>5</v>
      </c>
      <c r="K26" s="59" t="s">
        <v>4</v>
      </c>
      <c r="L26" s="50"/>
      <c r="M26" s="16"/>
      <c r="N26" s="44"/>
      <c r="O26" s="42"/>
      <c r="P26" s="42"/>
      <c r="Q26" s="42"/>
      <c r="R26" s="42"/>
    </row>
    <row r="27" spans="1:18" ht="12.75" customHeight="1">
      <c r="A27" s="61"/>
      <c r="D27" s="4"/>
      <c r="F27" s="50"/>
      <c r="G27" s="49"/>
      <c r="H27" s="16"/>
      <c r="I27" s="16"/>
      <c r="J27" s="62"/>
      <c r="K27" s="60"/>
      <c r="L27" s="50"/>
      <c r="M27" s="16"/>
      <c r="N27" s="47"/>
      <c r="O27" s="38"/>
      <c r="P27" s="18"/>
      <c r="Q27" s="18"/>
      <c r="R27" s="16"/>
    </row>
    <row r="28" spans="1:14" ht="12.75" customHeight="1">
      <c r="A28" s="15"/>
      <c r="B28" s="70" t="s">
        <v>75</v>
      </c>
      <c r="D28" s="13"/>
      <c r="E28" s="13"/>
      <c r="F28" s="50"/>
      <c r="G28" s="50"/>
      <c r="H28" s="50"/>
      <c r="I28" s="72"/>
      <c r="J28" s="59"/>
      <c r="K28" s="59"/>
      <c r="L28" s="4"/>
      <c r="M28"/>
      <c r="N28" s="4"/>
    </row>
    <row r="29" spans="1:14" ht="12.75" customHeight="1">
      <c r="A29" s="61"/>
      <c r="B29" s="12"/>
      <c r="D29" s="13"/>
      <c r="E29" s="13"/>
      <c r="F29" s="50"/>
      <c r="G29" s="50"/>
      <c r="H29" s="50"/>
      <c r="I29" s="50"/>
      <c r="J29" s="59"/>
      <c r="K29" s="64"/>
      <c r="L29" s="20"/>
      <c r="M29" s="18"/>
      <c r="N29" s="4"/>
    </row>
    <row r="30" spans="1:14" ht="12.75" customHeight="1">
      <c r="A30" s="15" t="s">
        <v>5</v>
      </c>
      <c r="B30" s="12" t="s">
        <v>23</v>
      </c>
      <c r="D30" s="13" t="s">
        <v>21</v>
      </c>
      <c r="E30" s="13">
        <v>7923</v>
      </c>
      <c r="F30" s="50">
        <v>8</v>
      </c>
      <c r="G30" s="50">
        <v>108</v>
      </c>
      <c r="H30" s="50">
        <v>279</v>
      </c>
      <c r="I30" s="72">
        <f>ROUNDDOWN(G30/H30,3)</f>
        <v>0.387</v>
      </c>
      <c r="J30" s="59">
        <v>4</v>
      </c>
      <c r="K30" s="59" t="s">
        <v>4</v>
      </c>
      <c r="L30" s="20"/>
      <c r="M30" s="18"/>
      <c r="N30" s="4"/>
    </row>
    <row r="31" spans="1:16" ht="12.75" customHeight="1">
      <c r="A31" s="15" t="s">
        <v>6</v>
      </c>
      <c r="B31" s="12" t="s">
        <v>76</v>
      </c>
      <c r="D31" s="13" t="s">
        <v>21</v>
      </c>
      <c r="E31" s="13">
        <v>7562</v>
      </c>
      <c r="F31" s="50">
        <v>6</v>
      </c>
      <c r="G31" s="50">
        <v>101</v>
      </c>
      <c r="H31" s="50">
        <v>209</v>
      </c>
      <c r="I31" s="72">
        <f>ROUNDDOWN(G31/H31,3)</f>
        <v>0.483</v>
      </c>
      <c r="J31" s="59">
        <v>4</v>
      </c>
      <c r="K31" s="59" t="s">
        <v>4</v>
      </c>
      <c r="L31" s="20"/>
      <c r="M31" s="18"/>
      <c r="N31" s="4"/>
      <c r="P31" s="12" t="s">
        <v>64</v>
      </c>
    </row>
    <row r="32" spans="1:14" ht="12.75" customHeight="1">
      <c r="A32" s="15" t="s">
        <v>7</v>
      </c>
      <c r="B32" s="12" t="s">
        <v>77</v>
      </c>
      <c r="D32" s="13" t="s">
        <v>21</v>
      </c>
      <c r="E32" s="13">
        <v>6151</v>
      </c>
      <c r="F32" s="50">
        <v>2</v>
      </c>
      <c r="G32" s="50">
        <v>82</v>
      </c>
      <c r="H32" s="50">
        <v>216</v>
      </c>
      <c r="I32" s="72">
        <f>ROUNDDOWN(G32/H32,3)</f>
        <v>0.379</v>
      </c>
      <c r="J32" s="59">
        <v>3</v>
      </c>
      <c r="K32" s="59" t="s">
        <v>4</v>
      </c>
      <c r="L32" s="20"/>
      <c r="M32" s="18"/>
      <c r="N32" s="4"/>
    </row>
    <row r="33" spans="1:14" ht="12.75" customHeight="1">
      <c r="A33" s="15" t="s">
        <v>8</v>
      </c>
      <c r="B33" s="12" t="s">
        <v>78</v>
      </c>
      <c r="D33" s="13" t="s">
        <v>21</v>
      </c>
      <c r="E33" s="13">
        <v>4978</v>
      </c>
      <c r="F33" s="50">
        <v>0</v>
      </c>
      <c r="G33" s="50">
        <v>88</v>
      </c>
      <c r="H33" s="50">
        <v>256</v>
      </c>
      <c r="I33" s="72">
        <f>ROUNDDOWN(G33/H33,3)</f>
        <v>0.343</v>
      </c>
      <c r="J33" s="59">
        <v>3</v>
      </c>
      <c r="K33" s="59" t="s">
        <v>4</v>
      </c>
      <c r="L33" s="20"/>
      <c r="M33" s="18"/>
      <c r="N33" s="4"/>
    </row>
    <row r="34" spans="1:14" ht="12.75" customHeight="1">
      <c r="A34" s="15"/>
      <c r="B34" s="12"/>
      <c r="D34" s="13"/>
      <c r="E34" s="13"/>
      <c r="F34" s="50"/>
      <c r="G34" s="50"/>
      <c r="H34" s="50"/>
      <c r="I34" s="72"/>
      <c r="J34" s="59"/>
      <c r="K34" s="59"/>
      <c r="L34" s="20"/>
      <c r="M34" s="18"/>
      <c r="N34" s="4"/>
    </row>
    <row r="35" spans="1:14" ht="12.75" customHeight="1">
      <c r="A35" s="15"/>
      <c r="B35" s="70" t="s">
        <v>79</v>
      </c>
      <c r="D35" s="13"/>
      <c r="E35" s="13"/>
      <c r="F35" s="50"/>
      <c r="G35" s="50"/>
      <c r="H35" s="63"/>
      <c r="I35" s="50"/>
      <c r="J35" s="59"/>
      <c r="K35" s="64"/>
      <c r="L35" s="20"/>
      <c r="M35" s="18"/>
      <c r="N35" s="4"/>
    </row>
    <row r="36" spans="1:14" ht="12.75" customHeight="1">
      <c r="A36" s="15"/>
      <c r="B36" s="12"/>
      <c r="D36" s="13"/>
      <c r="E36" s="13"/>
      <c r="F36" s="50"/>
      <c r="G36" s="50"/>
      <c r="H36" s="50"/>
      <c r="I36" s="72"/>
      <c r="J36" s="59"/>
      <c r="K36" s="59"/>
      <c r="L36" s="20"/>
      <c r="M36" s="18"/>
      <c r="N36" s="4"/>
    </row>
    <row r="37" spans="1:14" ht="12.75" customHeight="1">
      <c r="A37" s="15" t="s">
        <v>5</v>
      </c>
      <c r="B37" s="12" t="s">
        <v>80</v>
      </c>
      <c r="D37" s="13" t="s">
        <v>21</v>
      </c>
      <c r="E37" s="13">
        <v>5727</v>
      </c>
      <c r="F37" s="50">
        <v>6</v>
      </c>
      <c r="G37" s="50">
        <v>100</v>
      </c>
      <c r="H37" s="50">
        <v>169</v>
      </c>
      <c r="I37" s="72">
        <f>ROUNDDOWN(G37/H37,3)</f>
        <v>0.591</v>
      </c>
      <c r="J37" s="59">
        <v>6</v>
      </c>
      <c r="K37" s="59" t="s">
        <v>3</v>
      </c>
      <c r="L37" s="20"/>
      <c r="M37" s="18"/>
      <c r="N37" s="4"/>
    </row>
    <row r="38" spans="1:14" ht="12.75" customHeight="1">
      <c r="A38" s="15" t="s">
        <v>6</v>
      </c>
      <c r="B38" s="12" t="s">
        <v>28</v>
      </c>
      <c r="D38" s="13" t="s">
        <v>87</v>
      </c>
      <c r="E38" s="13">
        <v>1294</v>
      </c>
      <c r="F38" s="50">
        <v>6</v>
      </c>
      <c r="G38" s="50">
        <v>102</v>
      </c>
      <c r="H38" s="50">
        <v>225</v>
      </c>
      <c r="I38" s="72">
        <f>ROUNDDOWN(G38/H38,3)</f>
        <v>0.453</v>
      </c>
      <c r="J38" s="59">
        <v>5</v>
      </c>
      <c r="K38" s="59" t="s">
        <v>4</v>
      </c>
      <c r="L38" s="136"/>
      <c r="M38" s="18"/>
      <c r="N38" s="4"/>
    </row>
    <row r="39" spans="1:14" ht="12.75" customHeight="1">
      <c r="A39" s="15" t="s">
        <v>7</v>
      </c>
      <c r="B39" s="12" t="s">
        <v>88</v>
      </c>
      <c r="D39" s="13" t="s">
        <v>21</v>
      </c>
      <c r="E39" s="13">
        <v>8904</v>
      </c>
      <c r="F39" s="50">
        <v>3</v>
      </c>
      <c r="G39" s="50">
        <v>87</v>
      </c>
      <c r="H39" s="50">
        <v>196</v>
      </c>
      <c r="I39" s="72">
        <f>ROUNDDOWN(G39/H39,3)</f>
        <v>0.443</v>
      </c>
      <c r="J39" s="59">
        <v>2</v>
      </c>
      <c r="K39" s="59" t="s">
        <v>4</v>
      </c>
      <c r="L39" s="20"/>
      <c r="M39" s="18"/>
      <c r="N39" s="4"/>
    </row>
    <row r="40" spans="1:14" ht="12.75" customHeight="1">
      <c r="A40" s="15" t="s">
        <v>8</v>
      </c>
      <c r="B40" s="12" t="s">
        <v>24</v>
      </c>
      <c r="D40" s="13" t="s">
        <v>22</v>
      </c>
      <c r="E40" s="13">
        <v>4880</v>
      </c>
      <c r="F40" s="50">
        <v>1</v>
      </c>
      <c r="G40" s="50">
        <v>79</v>
      </c>
      <c r="H40" s="50">
        <v>204</v>
      </c>
      <c r="I40" s="72">
        <f>ROUNDDOWN(G40/H40,3)</f>
        <v>0.387</v>
      </c>
      <c r="J40" s="59">
        <v>3</v>
      </c>
      <c r="K40" s="59" t="s">
        <v>4</v>
      </c>
      <c r="L40" s="20"/>
      <c r="M40" s="18"/>
      <c r="N40" s="4"/>
    </row>
    <row r="41" spans="1:14" ht="12.75" customHeight="1">
      <c r="A41" s="15" t="s">
        <v>19</v>
      </c>
      <c r="B41" s="12" t="s">
        <v>29</v>
      </c>
      <c r="D41" s="13" t="s">
        <v>21</v>
      </c>
      <c r="E41" s="13">
        <v>8076</v>
      </c>
      <c r="F41" s="50"/>
      <c r="H41" s="74" t="s">
        <v>89</v>
      </c>
      <c r="I41" s="72"/>
      <c r="J41" s="59"/>
      <c r="K41" s="59"/>
      <c r="L41" s="20"/>
      <c r="M41" s="18"/>
      <c r="N41" s="4"/>
    </row>
    <row r="42" spans="1:14" ht="12.75" customHeight="1">
      <c r="A42" s="15"/>
      <c r="B42" s="12"/>
      <c r="D42" s="13"/>
      <c r="E42" s="13"/>
      <c r="F42" s="50"/>
      <c r="G42" s="50"/>
      <c r="H42" s="50"/>
      <c r="I42" s="50"/>
      <c r="J42" s="59"/>
      <c r="K42" s="59"/>
      <c r="L42" s="20"/>
      <c r="M42" s="18"/>
      <c r="N42" s="4"/>
    </row>
    <row r="43" spans="1:10" ht="12.75" customHeight="1">
      <c r="A43" s="15"/>
      <c r="E43" s="1" t="s">
        <v>20</v>
      </c>
      <c r="F43" s="4"/>
      <c r="G43" s="40"/>
      <c r="H43" s="16"/>
      <c r="I43" s="16"/>
      <c r="J43" s="16"/>
    </row>
    <row r="44" ht="12.75" customHeight="1">
      <c r="G44" s="40"/>
    </row>
    <row r="45" spans="1:7" ht="12.75" customHeight="1">
      <c r="A45" s="6" t="s">
        <v>5</v>
      </c>
      <c r="B45" s="12" t="s">
        <v>32</v>
      </c>
      <c r="D45" s="13" t="s">
        <v>21</v>
      </c>
      <c r="E45" s="13">
        <v>8082</v>
      </c>
      <c r="F45" s="73" t="s">
        <v>101</v>
      </c>
      <c r="G45" s="71"/>
    </row>
    <row r="46" spans="2:12" ht="12.75" customHeight="1">
      <c r="B46" s="12"/>
      <c r="D46" s="13"/>
      <c r="E46" s="13"/>
      <c r="F46" s="57"/>
      <c r="G46" s="40"/>
      <c r="H46" s="16"/>
      <c r="I46" s="16"/>
      <c r="J46" s="16"/>
      <c r="L46" s="16"/>
    </row>
    <row r="47" spans="1:14" ht="12.75" customHeight="1">
      <c r="A47" s="6" t="s">
        <v>6</v>
      </c>
      <c r="B47" s="12" t="s">
        <v>65</v>
      </c>
      <c r="D47" s="13" t="s">
        <v>0</v>
      </c>
      <c r="E47" s="13">
        <v>6712</v>
      </c>
      <c r="F47" s="57"/>
      <c r="G47" s="38"/>
      <c r="I47" s="38" t="s">
        <v>100</v>
      </c>
      <c r="J47" s="52"/>
      <c r="K47" s="52"/>
      <c r="M47" s="31"/>
      <c r="N47" s="23"/>
    </row>
    <row r="48" spans="2:14" ht="12.75" customHeight="1">
      <c r="B48" s="12"/>
      <c r="D48" s="13"/>
      <c r="E48" s="13"/>
      <c r="F48" s="57"/>
      <c r="M48" s="32"/>
      <c r="N48" s="24"/>
    </row>
    <row r="49" spans="1:14" ht="12.75" customHeight="1">
      <c r="A49" s="6" t="s">
        <v>7</v>
      </c>
      <c r="B49" s="12" t="s">
        <v>28</v>
      </c>
      <c r="D49" s="13" t="s">
        <v>87</v>
      </c>
      <c r="E49" s="13">
        <v>1294</v>
      </c>
      <c r="F49" s="57"/>
      <c r="G49" s="16" t="s">
        <v>16</v>
      </c>
      <c r="M49" s="34"/>
      <c r="N49" s="23"/>
    </row>
    <row r="50" spans="2:14" ht="12.75" customHeight="1">
      <c r="B50" s="12"/>
      <c r="D50" s="13"/>
      <c r="E50" s="13"/>
      <c r="F50" s="57"/>
      <c r="M50" s="20"/>
      <c r="N50" s="18"/>
    </row>
    <row r="51" spans="1:14" ht="12.75" customHeight="1">
      <c r="A51" s="6" t="s">
        <v>8</v>
      </c>
      <c r="B51" s="12" t="s">
        <v>23</v>
      </c>
      <c r="D51" s="13" t="s">
        <v>21</v>
      </c>
      <c r="E51" s="13">
        <v>7923</v>
      </c>
      <c r="F51" s="57"/>
      <c r="M51" s="20"/>
      <c r="N51" s="18"/>
    </row>
    <row r="52" spans="13:14" ht="12.75" customHeight="1">
      <c r="M52" s="20"/>
      <c r="N52" s="18"/>
    </row>
    <row r="53" spans="13:14" ht="12.75" customHeight="1">
      <c r="M53" s="20"/>
      <c r="N53" s="18"/>
    </row>
    <row r="54" spans="1:14" ht="15.75" customHeight="1">
      <c r="A54" s="36" t="s">
        <v>33</v>
      </c>
      <c r="B54" s="21"/>
      <c r="C54" s="21"/>
      <c r="D54" s="21"/>
      <c r="E54" s="22"/>
      <c r="F54" s="21"/>
      <c r="G54" s="35"/>
      <c r="H54" s="26"/>
      <c r="I54" s="26"/>
      <c r="J54" s="26"/>
      <c r="K54" s="23"/>
      <c r="M54" s="18"/>
      <c r="N54" s="18"/>
    </row>
    <row r="55" spans="1:14" ht="18" customHeight="1">
      <c r="A55" s="36" t="s">
        <v>34</v>
      </c>
      <c r="B55" s="21"/>
      <c r="C55" s="21"/>
      <c r="D55" s="21"/>
      <c r="E55" s="22"/>
      <c r="F55" s="21"/>
      <c r="G55" s="35"/>
      <c r="H55" s="26"/>
      <c r="I55" s="26"/>
      <c r="J55" s="26"/>
      <c r="K55" s="19"/>
      <c r="M55" s="18"/>
      <c r="N55" s="18"/>
    </row>
    <row r="56" spans="1:14" ht="18" customHeight="1">
      <c r="A56" s="37" t="s">
        <v>35</v>
      </c>
      <c r="B56" s="18"/>
      <c r="C56" s="18"/>
      <c r="D56" s="18"/>
      <c r="E56" s="17"/>
      <c r="F56" s="18"/>
      <c r="G56" s="18"/>
      <c r="H56" s="26"/>
      <c r="I56" s="26"/>
      <c r="J56" s="26"/>
      <c r="K56" s="25"/>
      <c r="M56" s="18"/>
      <c r="N56" s="18"/>
    </row>
    <row r="57" spans="1:14" ht="12.75" customHeight="1">
      <c r="A57" s="12" t="s">
        <v>9</v>
      </c>
      <c r="B57" s="28"/>
      <c r="C57" s="29"/>
      <c r="M57" s="18"/>
      <c r="N57" s="18"/>
    </row>
    <row r="58" spans="13:14" ht="12.75" customHeight="1">
      <c r="M58" s="18"/>
      <c r="N58" s="18"/>
    </row>
    <row r="59" spans="2:14" ht="12.75" customHeight="1">
      <c r="B59" s="16" t="s">
        <v>99</v>
      </c>
      <c r="C59" s="18"/>
      <c r="D59" s="18"/>
      <c r="E59" s="18"/>
      <c r="F59" s="16"/>
      <c r="M59" s="18"/>
      <c r="N59" s="18"/>
    </row>
    <row r="60" spans="2:14" ht="12.75" customHeight="1">
      <c r="B60" s="16" t="s">
        <v>25</v>
      </c>
      <c r="M60" s="18"/>
      <c r="N60" s="18"/>
    </row>
    <row r="61" spans="1:14" ht="12.75" customHeight="1">
      <c r="A61" s="27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24"/>
      <c r="M61" s="9"/>
      <c r="N61" s="14"/>
    </row>
    <row r="62" spans="2:14" ht="12.75" customHeight="1">
      <c r="B62" s="65" t="s">
        <v>102</v>
      </c>
      <c r="C62" s="65"/>
      <c r="D62" s="5"/>
      <c r="E62"/>
      <c r="H62" s="65"/>
      <c r="I62" s="65"/>
      <c r="J62" s="65"/>
      <c r="K62" s="65"/>
      <c r="L62" s="18"/>
      <c r="M62" s="10"/>
      <c r="N62" s="9"/>
    </row>
    <row r="63" spans="1:14" ht="12.75" customHeight="1">
      <c r="A63" s="30"/>
      <c r="B63" s="65"/>
      <c r="C63" s="65"/>
      <c r="D63" s="5"/>
      <c r="H63" s="65"/>
      <c r="I63" s="65"/>
      <c r="J63" s="65"/>
      <c r="K63" s="65"/>
      <c r="L63" s="18"/>
      <c r="M63" s="9"/>
      <c r="N63" s="11"/>
    </row>
    <row r="64" spans="2:14" ht="12.75" customHeight="1">
      <c r="B64" s="65" t="s">
        <v>103</v>
      </c>
      <c r="C64" s="65"/>
      <c r="E64" s="66"/>
      <c r="H64" s="65"/>
      <c r="I64" s="67"/>
      <c r="J64" s="67"/>
      <c r="K64" s="65"/>
      <c r="M64" s="9"/>
      <c r="N64" s="9"/>
    </row>
    <row r="65" spans="1:11" ht="12.75" customHeight="1">
      <c r="A65" s="18"/>
      <c r="B65" s="65" t="s">
        <v>104</v>
      </c>
      <c r="D65" s="65"/>
      <c r="E65" s="65"/>
      <c r="G65" s="65"/>
      <c r="H65" s="65"/>
      <c r="I65" s="68"/>
      <c r="J65" s="68"/>
      <c r="K65" s="65"/>
    </row>
    <row r="66" spans="2:11" ht="12.75" customHeight="1">
      <c r="B66" s="65" t="s">
        <v>105</v>
      </c>
      <c r="C66" s="65"/>
      <c r="D66" s="5"/>
      <c r="H66" s="65"/>
      <c r="I66" s="3"/>
      <c r="J66" s="3"/>
      <c r="K66"/>
    </row>
    <row r="67" spans="2:11" ht="12.75" customHeight="1">
      <c r="B67" s="65"/>
      <c r="C67" s="65"/>
      <c r="D67" s="5"/>
      <c r="H67" s="65"/>
      <c r="I67" s="3"/>
      <c r="J67" s="3"/>
      <c r="K67"/>
    </row>
    <row r="68" spans="8:11" ht="12.75" customHeight="1">
      <c r="H68" s="65"/>
      <c r="I68" s="3"/>
      <c r="J68" s="3"/>
      <c r="K68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6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77" t="s">
        <v>43</v>
      </c>
      <c r="B9" s="78"/>
      <c r="C9" s="78"/>
      <c r="D9" s="79">
        <v>27</v>
      </c>
      <c r="E9" s="80" t="s">
        <v>44</v>
      </c>
      <c r="F9" s="80"/>
      <c r="G9" s="81">
        <v>0.495</v>
      </c>
      <c r="H9" s="81"/>
      <c r="I9" s="82" t="s">
        <v>45</v>
      </c>
      <c r="J9" s="83">
        <v>0.61</v>
      </c>
      <c r="K9" s="84"/>
    </row>
    <row r="10" spans="1:13" ht="7.5" customHeight="1">
      <c r="A10" s="85"/>
      <c r="B10" s="85"/>
      <c r="C10" s="85"/>
      <c r="D10" s="85"/>
      <c r="E10" s="85"/>
      <c r="F10" s="85"/>
      <c r="G10" s="85"/>
      <c r="H10" s="85"/>
      <c r="I10" s="86"/>
      <c r="J10" s="85"/>
      <c r="K10" s="85"/>
      <c r="L10" s="85"/>
      <c r="M10" s="85"/>
    </row>
    <row r="11" spans="1:13" ht="12.75" customHeight="1">
      <c r="A11" s="87" t="s">
        <v>46</v>
      </c>
      <c r="B11" s="88"/>
      <c r="D11" s="89"/>
      <c r="E11" s="90"/>
      <c r="F11" s="90" t="s">
        <v>47</v>
      </c>
      <c r="G11" s="90"/>
      <c r="H11" s="90"/>
      <c r="I11" s="91"/>
      <c r="J11" s="87"/>
      <c r="K11" s="92" t="s">
        <v>48</v>
      </c>
      <c r="M11" s="13"/>
    </row>
    <row r="12" spans="1:13" ht="7.5" customHeight="1" thickBot="1">
      <c r="A12" s="93"/>
      <c r="B12" s="94"/>
      <c r="C12" s="95"/>
      <c r="D12" s="96"/>
      <c r="E12" s="95"/>
      <c r="F12" s="95"/>
      <c r="G12" s="97"/>
      <c r="H12" s="95"/>
      <c r="I12" s="98"/>
      <c r="J12" s="95"/>
      <c r="K12" s="95"/>
      <c r="L12" s="99"/>
      <c r="M12" s="99"/>
    </row>
    <row r="13" spans="1:11" s="99" customFormat="1" ht="12.75" customHeight="1">
      <c r="A13" s="100" t="s">
        <v>49</v>
      </c>
      <c r="B13" s="101" t="s">
        <v>50</v>
      </c>
      <c r="C13" s="100"/>
      <c r="D13" s="100"/>
      <c r="E13" s="100"/>
      <c r="F13" s="102" t="s">
        <v>51</v>
      </c>
      <c r="G13" s="101" t="s">
        <v>52</v>
      </c>
      <c r="H13" s="103"/>
      <c r="I13" s="104"/>
      <c r="J13" s="105" t="s">
        <v>53</v>
      </c>
      <c r="K13" s="106">
        <v>8082</v>
      </c>
    </row>
    <row r="14" ht="7.5" customHeight="1">
      <c r="I14" s="104"/>
    </row>
    <row r="15" spans="3:11" ht="12.75">
      <c r="C15" s="103"/>
      <c r="F15" s="107" t="s">
        <v>54</v>
      </c>
      <c r="G15" s="107" t="s">
        <v>55</v>
      </c>
      <c r="H15" s="107" t="s">
        <v>56</v>
      </c>
      <c r="I15" s="108" t="s">
        <v>57</v>
      </c>
      <c r="J15" s="107" t="s">
        <v>13</v>
      </c>
      <c r="K15" s="107" t="s">
        <v>58</v>
      </c>
    </row>
    <row r="16" spans="2:11" ht="12.75" customHeight="1">
      <c r="B16" s="109">
        <v>1</v>
      </c>
      <c r="C16" s="110" t="s">
        <v>31</v>
      </c>
      <c r="D16" s="111"/>
      <c r="E16" s="112" t="str">
        <f>IF(I16&lt;G9,"OG",IF(I16&gt;=J9,"PROM","MG"))</f>
        <v>MG</v>
      </c>
      <c r="F16" s="109">
        <v>0</v>
      </c>
      <c r="G16" s="109">
        <v>25</v>
      </c>
      <c r="H16" s="109">
        <v>49</v>
      </c>
      <c r="I16" s="113">
        <f>ROUNDDOWN(G16/H16,3)</f>
        <v>0.51</v>
      </c>
      <c r="J16" s="109">
        <v>4</v>
      </c>
      <c r="K16" s="114">
        <v>1</v>
      </c>
    </row>
    <row r="17" spans="2:11" ht="12.75" customHeight="1">
      <c r="B17" s="109">
        <v>2</v>
      </c>
      <c r="C17" s="110" t="s">
        <v>40</v>
      </c>
      <c r="D17" s="111"/>
      <c r="E17" s="112" t="str">
        <f>IF(I17&lt;G9,"OG",IF(I17&gt;=J9,"PROM","MG"))</f>
        <v>PROM</v>
      </c>
      <c r="F17" s="109">
        <v>2</v>
      </c>
      <c r="G17" s="109">
        <v>27</v>
      </c>
      <c r="H17" s="109">
        <v>30</v>
      </c>
      <c r="I17" s="113">
        <f>ROUNDDOWN(G17/H17,3)</f>
        <v>0.9</v>
      </c>
      <c r="J17" s="109">
        <v>7</v>
      </c>
      <c r="K17" s="115"/>
    </row>
    <row r="18" spans="2:11" ht="12.75" customHeight="1">
      <c r="B18" s="109">
        <v>3</v>
      </c>
      <c r="C18" s="110" t="s">
        <v>41</v>
      </c>
      <c r="D18" s="111"/>
      <c r="E18" s="112" t="str">
        <f>IF(I18&lt;G9,"OG",IF(I18&gt;=J9,"PROM","MG"))</f>
        <v>PROM</v>
      </c>
      <c r="F18" s="109">
        <v>2</v>
      </c>
      <c r="G18" s="109">
        <v>27</v>
      </c>
      <c r="H18" s="109">
        <v>33</v>
      </c>
      <c r="I18" s="113">
        <f>ROUNDDOWN(G18/H18,3)</f>
        <v>0.818</v>
      </c>
      <c r="J18" s="109">
        <v>4</v>
      </c>
      <c r="K18" s="115"/>
    </row>
    <row r="19" spans="2:11" ht="12.75" customHeight="1">
      <c r="B19" s="116">
        <v>4</v>
      </c>
      <c r="C19" s="110" t="s">
        <v>31</v>
      </c>
      <c r="D19" s="111"/>
      <c r="E19" s="117" t="str">
        <f>IF(I19&lt;G9,"OG",IF(I19&gt;=J9,"PROM","MG"))</f>
        <v>MG</v>
      </c>
      <c r="F19" s="109">
        <v>2</v>
      </c>
      <c r="G19" s="109">
        <v>27</v>
      </c>
      <c r="H19" s="109">
        <v>51</v>
      </c>
      <c r="I19" s="113">
        <f>ROUNDDOWN(G19/H19,3)</f>
        <v>0.529</v>
      </c>
      <c r="J19" s="109">
        <v>3</v>
      </c>
      <c r="K19" s="115"/>
    </row>
    <row r="20" spans="1:12" ht="12.75" customHeight="1">
      <c r="A20" s="99"/>
      <c r="B20" s="118"/>
      <c r="C20" s="99" t="str">
        <f>IF(I20&lt;G9,"OG",IF(I20&gt;=J9,"PROM","MG"))</f>
        <v>PROM</v>
      </c>
      <c r="D20" s="119"/>
      <c r="E20" s="120" t="s">
        <v>59</v>
      </c>
      <c r="F20" s="121">
        <f>SUM(F16:F19)</f>
        <v>6</v>
      </c>
      <c r="G20" s="121">
        <f>G16+G17+G18+G19</f>
        <v>106</v>
      </c>
      <c r="H20" s="121">
        <f>H16+H17+H18+H19</f>
        <v>163</v>
      </c>
      <c r="I20" s="122">
        <f>ROUNDDOWN(G20/H20,3)</f>
        <v>0.65</v>
      </c>
      <c r="J20" s="121">
        <f>MAX(J16:J19)</f>
        <v>7</v>
      </c>
      <c r="K20" s="123"/>
      <c r="L20" s="124"/>
    </row>
    <row r="21" spans="8:12" ht="7.5" customHeight="1" thickBot="1">
      <c r="H21" s="125"/>
      <c r="I21" s="126"/>
      <c r="L21" s="99"/>
    </row>
    <row r="22" spans="1:11" ht="12.75" customHeight="1">
      <c r="A22" s="100" t="s">
        <v>49</v>
      </c>
      <c r="B22" s="101" t="s">
        <v>60</v>
      </c>
      <c r="C22" s="100"/>
      <c r="D22" s="100"/>
      <c r="E22" s="101"/>
      <c r="F22" s="102" t="s">
        <v>51</v>
      </c>
      <c r="G22" s="101" t="s">
        <v>52</v>
      </c>
      <c r="H22" s="103"/>
      <c r="I22" s="104"/>
      <c r="J22" s="105" t="s">
        <v>53</v>
      </c>
      <c r="K22" s="101">
        <v>8080</v>
      </c>
    </row>
    <row r="23" ht="7.5" customHeight="1">
      <c r="I23" s="127"/>
    </row>
    <row r="24" spans="3:11" ht="12.75" customHeight="1">
      <c r="C24" s="103"/>
      <c r="F24" s="107" t="s">
        <v>54</v>
      </c>
      <c r="G24" s="107" t="s">
        <v>55</v>
      </c>
      <c r="H24" s="107" t="s">
        <v>56</v>
      </c>
      <c r="I24" s="128" t="s">
        <v>57</v>
      </c>
      <c r="J24" s="107" t="s">
        <v>13</v>
      </c>
      <c r="K24" s="107" t="s">
        <v>58</v>
      </c>
    </row>
    <row r="25" spans="2:11" ht="12.75" customHeight="1">
      <c r="B25" s="109">
        <v>1</v>
      </c>
      <c r="C25" s="110" t="s">
        <v>32</v>
      </c>
      <c r="D25" s="111"/>
      <c r="E25" s="112" t="str">
        <f>IF(I25&lt;G9,"OG",IF(I25&gt;=J9,"PROM","MG"))</f>
        <v>MG</v>
      </c>
      <c r="F25" s="129">
        <v>2</v>
      </c>
      <c r="G25" s="109">
        <v>27</v>
      </c>
      <c r="H25" s="109">
        <v>49</v>
      </c>
      <c r="I25" s="113">
        <f>ROUNDDOWN(G25/H25,3)</f>
        <v>0.551</v>
      </c>
      <c r="J25" s="130">
        <v>3</v>
      </c>
      <c r="K25" s="114">
        <v>2</v>
      </c>
    </row>
    <row r="26" spans="2:11" ht="12.75" customHeight="1">
      <c r="B26" s="109">
        <v>2</v>
      </c>
      <c r="C26" s="110" t="s">
        <v>41</v>
      </c>
      <c r="D26" s="103"/>
      <c r="E26" s="112" t="str">
        <f>IF(I26&lt;G9,"OG",IF(I26&gt;=J9,"PROM","MG"))</f>
        <v>MG</v>
      </c>
      <c r="F26" s="129">
        <v>2</v>
      </c>
      <c r="G26" s="109">
        <v>27</v>
      </c>
      <c r="H26" s="109">
        <v>49</v>
      </c>
      <c r="I26" s="113">
        <f>ROUNDDOWN(G26/H26,3)</f>
        <v>0.551</v>
      </c>
      <c r="J26" s="130">
        <v>3</v>
      </c>
      <c r="K26" s="115"/>
    </row>
    <row r="27" spans="2:11" ht="12.75" customHeight="1">
      <c r="B27" s="109">
        <v>3</v>
      </c>
      <c r="C27" s="110" t="s">
        <v>40</v>
      </c>
      <c r="D27" s="103"/>
      <c r="E27" s="112" t="str">
        <f>IF(I27&lt;G9,"OG",IF(I27&gt;=J9,"PROM","MG"))</f>
        <v>PROM</v>
      </c>
      <c r="F27" s="129">
        <v>2</v>
      </c>
      <c r="G27" s="109">
        <v>27</v>
      </c>
      <c r="H27" s="109">
        <v>44</v>
      </c>
      <c r="I27" s="113">
        <f>ROUNDDOWN(G27/H27,3)</f>
        <v>0.613</v>
      </c>
      <c r="J27" s="130">
        <v>3</v>
      </c>
      <c r="K27" s="115"/>
    </row>
    <row r="28" spans="2:11" ht="12.75" customHeight="1">
      <c r="B28" s="116">
        <v>4</v>
      </c>
      <c r="C28" s="110" t="s">
        <v>32</v>
      </c>
      <c r="D28" s="111"/>
      <c r="E28" s="112" t="str">
        <f>IF(I28&lt;G9,"OG",IF(I28&gt;=J9,"PROM","MG"))</f>
        <v>OG</v>
      </c>
      <c r="F28" s="109">
        <v>0</v>
      </c>
      <c r="G28" s="109">
        <v>25</v>
      </c>
      <c r="H28" s="109">
        <v>51</v>
      </c>
      <c r="I28" s="113">
        <f>ROUNDDOWN(G28/H28,3)</f>
        <v>0.49</v>
      </c>
      <c r="J28" s="109">
        <v>3</v>
      </c>
      <c r="K28" s="115"/>
    </row>
    <row r="29" spans="1:13" ht="12.75" customHeight="1">
      <c r="A29" s="99"/>
      <c r="B29" s="118"/>
      <c r="C29" s="99" t="str">
        <f>IF(I29&lt;G9,"OG",IF(I29&gt;=J9,"PROM","MG"))</f>
        <v>MG</v>
      </c>
      <c r="D29" s="119"/>
      <c r="E29" s="120" t="s">
        <v>59</v>
      </c>
      <c r="F29" s="121">
        <f>SUM(F25:F28)</f>
        <v>6</v>
      </c>
      <c r="G29" s="121">
        <f>G25+G26+G27+G28</f>
        <v>106</v>
      </c>
      <c r="H29" s="121">
        <f>H25+H26+H27+H28</f>
        <v>193</v>
      </c>
      <c r="I29" s="122">
        <f>ROUNDDOWN(G29/H29,3)</f>
        <v>0.549</v>
      </c>
      <c r="J29" s="121">
        <f>MAX(J25:J28)</f>
        <v>3</v>
      </c>
      <c r="K29" s="123"/>
      <c r="M29" s="99"/>
    </row>
    <row r="30" spans="1:14" ht="7.5" customHeight="1" thickBot="1">
      <c r="A30" s="95"/>
      <c r="B30" s="131"/>
      <c r="C30" s="95"/>
      <c r="D30" s="95"/>
      <c r="E30" s="95"/>
      <c r="F30" s="95"/>
      <c r="G30" s="95"/>
      <c r="H30" s="95"/>
      <c r="I30" s="98"/>
      <c r="J30" s="95"/>
      <c r="K30" s="95"/>
      <c r="L30" s="99"/>
      <c r="N30" s="99"/>
    </row>
    <row r="31" spans="1:11" ht="12.75" customHeight="1">
      <c r="A31" s="100" t="s">
        <v>49</v>
      </c>
      <c r="B31" s="101" t="s">
        <v>61</v>
      </c>
      <c r="C31" s="132"/>
      <c r="D31" s="132"/>
      <c r="E31" s="100"/>
      <c r="F31" s="102" t="s">
        <v>51</v>
      </c>
      <c r="G31" s="133" t="s">
        <v>62</v>
      </c>
      <c r="H31" s="103"/>
      <c r="I31" s="104"/>
      <c r="J31" s="105" t="s">
        <v>53</v>
      </c>
      <c r="K31" s="106">
        <v>8746</v>
      </c>
    </row>
    <row r="32" ht="7.5" customHeight="1">
      <c r="I32" s="104"/>
    </row>
    <row r="33" spans="3:11" ht="12.75" customHeight="1">
      <c r="C33" s="103"/>
      <c r="F33" s="107" t="s">
        <v>54</v>
      </c>
      <c r="G33" s="107" t="s">
        <v>55</v>
      </c>
      <c r="H33" s="107" t="s">
        <v>56</v>
      </c>
      <c r="I33" s="108" t="s">
        <v>57</v>
      </c>
      <c r="J33" s="107" t="s">
        <v>13</v>
      </c>
      <c r="K33" s="107" t="s">
        <v>58</v>
      </c>
    </row>
    <row r="34" spans="2:14" ht="12.75" customHeight="1">
      <c r="B34" s="109">
        <v>1</v>
      </c>
      <c r="C34" s="110" t="s">
        <v>41</v>
      </c>
      <c r="D34" s="111"/>
      <c r="E34" s="112" t="str">
        <f>IF(I34&lt;G9,"OG",IF(I34&gt;=J9,"PROM","MG"))</f>
        <v>PROM</v>
      </c>
      <c r="F34" s="109">
        <v>2</v>
      </c>
      <c r="G34" s="109">
        <v>27</v>
      </c>
      <c r="H34" s="109">
        <v>44</v>
      </c>
      <c r="I34" s="113">
        <f>ROUNDDOWN(G34/H34,3)</f>
        <v>0.613</v>
      </c>
      <c r="J34" s="109">
        <v>3</v>
      </c>
      <c r="K34" s="114">
        <v>3</v>
      </c>
      <c r="N34" s="99"/>
    </row>
    <row r="35" spans="2:11" ht="12.75" customHeight="1">
      <c r="B35" s="109">
        <v>2</v>
      </c>
      <c r="C35" s="110" t="s">
        <v>32</v>
      </c>
      <c r="D35" s="111"/>
      <c r="E35" s="112" t="str">
        <f>IF(I35&lt;G9,"OG",IF(I35&gt;=J9,"PROM","MG"))</f>
        <v>OG</v>
      </c>
      <c r="F35" s="109">
        <v>0</v>
      </c>
      <c r="G35" s="109">
        <v>12</v>
      </c>
      <c r="H35" s="109">
        <v>30</v>
      </c>
      <c r="I35" s="113">
        <f>ROUNDDOWN(G35/H35,3)</f>
        <v>0.4</v>
      </c>
      <c r="J35" s="109">
        <v>3</v>
      </c>
      <c r="K35" s="115"/>
    </row>
    <row r="36" spans="2:11" ht="12.75" customHeight="1">
      <c r="B36" s="109">
        <v>3</v>
      </c>
      <c r="C36" s="110" t="s">
        <v>31</v>
      </c>
      <c r="D36" s="111"/>
      <c r="E36" s="112" t="str">
        <f>IF(I36&lt;G9,"OG",IF(I36&gt;=J9,"PROM","MG"))</f>
        <v>OG</v>
      </c>
      <c r="F36" s="109">
        <v>0</v>
      </c>
      <c r="G36" s="109">
        <v>20</v>
      </c>
      <c r="H36" s="109">
        <v>44</v>
      </c>
      <c r="I36" s="113">
        <f>ROUNDDOWN(G36/H36,3)</f>
        <v>0.454</v>
      </c>
      <c r="J36" s="109">
        <v>4</v>
      </c>
      <c r="K36" s="115"/>
    </row>
    <row r="37" spans="2:11" ht="12.75" customHeight="1">
      <c r="B37" s="116">
        <v>4</v>
      </c>
      <c r="C37" s="110" t="s">
        <v>41</v>
      </c>
      <c r="D37" s="111"/>
      <c r="E37" s="112" t="str">
        <f>IF(I37&lt;G9,"OG",IF(I37&gt;=J9,"PROM","MG"))</f>
        <v>PROM</v>
      </c>
      <c r="F37" s="109">
        <v>0</v>
      </c>
      <c r="G37" s="109">
        <v>26</v>
      </c>
      <c r="H37" s="109">
        <v>41</v>
      </c>
      <c r="I37" s="113">
        <f>ROUNDDOWN(G37/H37,3)</f>
        <v>0.634</v>
      </c>
      <c r="J37" s="109">
        <v>4</v>
      </c>
      <c r="K37" s="115"/>
    </row>
    <row r="38" spans="1:12" ht="12.75" customHeight="1">
      <c r="A38" s="99"/>
      <c r="B38" s="118"/>
      <c r="C38" s="99" t="str">
        <f>IF(I38&lt;G9,"OG",IF(I38&gt;=J9,"PROM","MG"))</f>
        <v>MG</v>
      </c>
      <c r="D38" s="119"/>
      <c r="E38" s="120" t="s">
        <v>59</v>
      </c>
      <c r="F38" s="121">
        <f>SUM(F34:F37)</f>
        <v>2</v>
      </c>
      <c r="G38" s="121">
        <f>G34+G35+G36+G37</f>
        <v>85</v>
      </c>
      <c r="H38" s="121">
        <f>H34+H35+H36+H37</f>
        <v>159</v>
      </c>
      <c r="I38" s="122">
        <f>ROUNDDOWN(G38/H38,3)</f>
        <v>0.534</v>
      </c>
      <c r="J38" s="121">
        <f>MAX(J34:J37)</f>
        <v>4</v>
      </c>
      <c r="K38" s="123"/>
      <c r="L38" s="124"/>
    </row>
    <row r="39" spans="1:12" ht="7.5" customHeight="1" thickBot="1">
      <c r="A39" s="95"/>
      <c r="B39" s="131"/>
      <c r="C39" s="95"/>
      <c r="D39" s="95"/>
      <c r="E39" s="95"/>
      <c r="F39" s="95"/>
      <c r="G39" s="95"/>
      <c r="H39" s="95"/>
      <c r="I39" s="98"/>
      <c r="J39" s="125"/>
      <c r="K39" s="95"/>
      <c r="L39" s="99"/>
    </row>
    <row r="40" spans="1:11" ht="12.75" customHeight="1">
      <c r="A40" s="134" t="s">
        <v>49</v>
      </c>
      <c r="B40" s="101" t="s">
        <v>63</v>
      </c>
      <c r="C40" s="101"/>
      <c r="D40" s="101"/>
      <c r="E40" s="101"/>
      <c r="F40" s="102" t="s">
        <v>51</v>
      </c>
      <c r="G40" s="101" t="s">
        <v>62</v>
      </c>
      <c r="H40" s="103"/>
      <c r="I40" s="104"/>
      <c r="J40" s="105" t="s">
        <v>53</v>
      </c>
      <c r="K40" s="101">
        <v>4950</v>
      </c>
    </row>
    <row r="41" ht="7.5" customHeight="1"/>
    <row r="42" spans="3:11" ht="12.75" customHeight="1">
      <c r="C42" s="103"/>
      <c r="F42" s="107" t="s">
        <v>54</v>
      </c>
      <c r="G42" s="107" t="s">
        <v>55</v>
      </c>
      <c r="H42" s="107" t="s">
        <v>56</v>
      </c>
      <c r="I42" s="128" t="s">
        <v>57</v>
      </c>
      <c r="J42" s="107" t="s">
        <v>13</v>
      </c>
      <c r="K42" s="107" t="s">
        <v>58</v>
      </c>
    </row>
    <row r="43" spans="2:11" ht="12.75" customHeight="1">
      <c r="B43" s="109">
        <v>1</v>
      </c>
      <c r="C43" s="110" t="s">
        <v>40</v>
      </c>
      <c r="D43" s="111"/>
      <c r="E43" s="112" t="str">
        <f>IF(I43&lt;G9,"OG",IF(I43&gt;=J9,"PROM","MG"))</f>
        <v>MG</v>
      </c>
      <c r="F43" s="109">
        <v>0</v>
      </c>
      <c r="G43" s="109">
        <v>23</v>
      </c>
      <c r="H43" s="109">
        <v>44</v>
      </c>
      <c r="I43" s="113">
        <f>ROUNDDOWN(G43/H43,3)</f>
        <v>0.522</v>
      </c>
      <c r="J43" s="109">
        <v>3</v>
      </c>
      <c r="K43" s="114">
        <v>4</v>
      </c>
    </row>
    <row r="44" spans="1:11" ht="12.75" customHeight="1">
      <c r="A44" s="12" t="s">
        <v>64</v>
      </c>
      <c r="B44" s="109">
        <v>2</v>
      </c>
      <c r="C44" s="110" t="s">
        <v>31</v>
      </c>
      <c r="D44" s="111"/>
      <c r="E44" s="112" t="str">
        <f>IF(I44&lt;G9,"OG",IF(I44&gt;=J9,"PROM","MG"))</f>
        <v>OG</v>
      </c>
      <c r="F44" s="109">
        <v>0</v>
      </c>
      <c r="G44" s="109">
        <v>21</v>
      </c>
      <c r="H44" s="109">
        <v>49</v>
      </c>
      <c r="I44" s="113">
        <f>ROUNDDOWN(G44/H44,3)</f>
        <v>0.428</v>
      </c>
      <c r="J44" s="109">
        <v>4</v>
      </c>
      <c r="K44" s="115"/>
    </row>
    <row r="45" spans="2:11" ht="12.75" customHeight="1">
      <c r="B45" s="109">
        <v>3</v>
      </c>
      <c r="C45" s="110" t="s">
        <v>32</v>
      </c>
      <c r="D45" s="111"/>
      <c r="E45" s="112" t="str">
        <f>IF(I45&lt;G9,"OG",IF(I45&gt;=J9,"PROM","MG"))</f>
        <v>OG</v>
      </c>
      <c r="F45" s="109">
        <v>0</v>
      </c>
      <c r="G45" s="109">
        <v>15</v>
      </c>
      <c r="H45" s="109">
        <v>33</v>
      </c>
      <c r="I45" s="113">
        <f>ROUNDDOWN(G45/H45,3)</f>
        <v>0.454</v>
      </c>
      <c r="J45" s="109">
        <v>3</v>
      </c>
      <c r="K45" s="115"/>
    </row>
    <row r="46" spans="2:11" ht="12.75" customHeight="1">
      <c r="B46" s="109">
        <v>4</v>
      </c>
      <c r="C46" s="110" t="s">
        <v>40</v>
      </c>
      <c r="D46" s="111"/>
      <c r="E46" s="112" t="str">
        <f>IF(I46&lt;G9,"OG",IF(I46&gt;=J9,"PROM","MG"))</f>
        <v>PROM</v>
      </c>
      <c r="F46" s="109">
        <v>2</v>
      </c>
      <c r="G46" s="109">
        <v>27</v>
      </c>
      <c r="H46" s="109">
        <v>41</v>
      </c>
      <c r="I46" s="113">
        <f>ROUNDDOWN(G46/H46,3)</f>
        <v>0.658</v>
      </c>
      <c r="J46" s="109">
        <v>5</v>
      </c>
      <c r="K46" s="115"/>
    </row>
    <row r="47" spans="1:12" ht="12.75" customHeight="1">
      <c r="A47" s="99"/>
      <c r="B47" s="118"/>
      <c r="C47" s="99" t="str">
        <f>IF(I47&lt;G9,"OG",IF(I47&gt;=J9,"PROM","MG"))</f>
        <v>MG</v>
      </c>
      <c r="D47" s="119"/>
      <c r="E47" s="120" t="s">
        <v>59</v>
      </c>
      <c r="F47" s="121">
        <f>SUM(F43:F46)</f>
        <v>2</v>
      </c>
      <c r="G47" s="121">
        <f>G43+G44+G45+G46</f>
        <v>86</v>
      </c>
      <c r="H47" s="121">
        <f>H43+H44+H45+H46</f>
        <v>167</v>
      </c>
      <c r="I47" s="122">
        <f>ROUNDDOWN(G47/H47,3)</f>
        <v>0.514</v>
      </c>
      <c r="J47" s="121">
        <f>MAX(J43:J46)</f>
        <v>5</v>
      </c>
      <c r="K47" s="123"/>
      <c r="L47" s="124"/>
    </row>
    <row r="48" spans="1:12" ht="7.5" customHeight="1" thickBot="1">
      <c r="A48" s="95"/>
      <c r="B48" s="131"/>
      <c r="C48" s="95"/>
      <c r="D48" s="95"/>
      <c r="E48" s="95"/>
      <c r="F48" s="95"/>
      <c r="G48" s="95"/>
      <c r="H48" s="95"/>
      <c r="I48" s="98"/>
      <c r="J48" s="95"/>
      <c r="K48" s="95"/>
      <c r="L48" s="99"/>
    </row>
    <row r="49" spans="1:10" ht="13.5" customHeight="1">
      <c r="A49" s="99"/>
      <c r="B49" s="118"/>
      <c r="C49" s="99"/>
      <c r="D49" s="99"/>
      <c r="E49" s="99"/>
      <c r="F49" s="118"/>
      <c r="G49" s="118"/>
      <c r="H49" s="118"/>
      <c r="I49" s="127"/>
      <c r="J49" s="118"/>
    </row>
    <row r="50" spans="1:10" ht="13.5" customHeight="1">
      <c r="A50" s="99"/>
      <c r="B50" s="118"/>
      <c r="C50" s="99"/>
      <c r="D50" s="99"/>
      <c r="E50" s="99"/>
      <c r="F50" s="118"/>
      <c r="G50" s="118"/>
      <c r="H50" s="118"/>
      <c r="I50" s="127"/>
      <c r="J50" s="118"/>
    </row>
    <row r="51" spans="1:10" ht="13.5" customHeight="1">
      <c r="A51" s="99"/>
      <c r="B51" s="118"/>
      <c r="C51" s="99"/>
      <c r="D51" s="99"/>
      <c r="E51" s="99"/>
      <c r="F51" s="38"/>
      <c r="G51" s="38"/>
      <c r="H51" s="38"/>
      <c r="I51" s="127"/>
      <c r="J51" s="38"/>
    </row>
    <row r="52" ht="12.75">
      <c r="M52" s="12" t="s">
        <v>64</v>
      </c>
    </row>
    <row r="54" ht="12.75">
      <c r="Q54" s="12" t="s">
        <v>64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3757423" r:id="rId1"/>
    <oleObject progId="CorelDraw.Graphic.7" shapeId="2375742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6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77" t="s">
        <v>43</v>
      </c>
      <c r="B9" s="78"/>
      <c r="C9" s="78"/>
      <c r="D9" s="79">
        <v>27</v>
      </c>
      <c r="E9" s="80" t="s">
        <v>44</v>
      </c>
      <c r="F9" s="80"/>
      <c r="G9" s="81">
        <v>0.495</v>
      </c>
      <c r="H9" s="81"/>
      <c r="I9" s="82" t="s">
        <v>45</v>
      </c>
      <c r="J9" s="83">
        <v>0.61</v>
      </c>
      <c r="K9" s="84"/>
    </row>
    <row r="10" spans="1:13" ht="7.5" customHeight="1">
      <c r="A10" s="85"/>
      <c r="B10" s="85"/>
      <c r="C10" s="85"/>
      <c r="D10" s="85"/>
      <c r="E10" s="85"/>
      <c r="F10" s="85"/>
      <c r="G10" s="85"/>
      <c r="H10" s="85"/>
      <c r="I10" s="86"/>
      <c r="J10" s="85"/>
      <c r="K10" s="85"/>
      <c r="L10" s="85"/>
      <c r="M10" s="85"/>
    </row>
    <row r="11" spans="1:13" ht="12.75" customHeight="1">
      <c r="A11" s="87" t="s">
        <v>67</v>
      </c>
      <c r="B11" s="88"/>
      <c r="D11" s="89"/>
      <c r="E11" s="90"/>
      <c r="F11" s="90" t="s">
        <v>68</v>
      </c>
      <c r="G11" s="90"/>
      <c r="H11" s="90"/>
      <c r="I11" s="91"/>
      <c r="J11" s="87"/>
      <c r="K11" s="92" t="s">
        <v>48</v>
      </c>
      <c r="M11" s="13"/>
    </row>
    <row r="12" spans="1:13" ht="7.5" customHeight="1" thickBot="1">
      <c r="A12" s="93"/>
      <c r="B12" s="94"/>
      <c r="C12" s="95"/>
      <c r="D12" s="96"/>
      <c r="E12" s="95"/>
      <c r="F12" s="95"/>
      <c r="G12" s="97"/>
      <c r="H12" s="95"/>
      <c r="I12" s="98"/>
      <c r="J12" s="95"/>
      <c r="K12" s="95"/>
      <c r="L12" s="99"/>
      <c r="M12" s="99"/>
    </row>
    <row r="13" spans="1:11" s="99" customFormat="1" ht="12.75" customHeight="1">
      <c r="A13" s="100" t="s">
        <v>49</v>
      </c>
      <c r="B13" s="101" t="s">
        <v>69</v>
      </c>
      <c r="C13" s="100"/>
      <c r="D13" s="100"/>
      <c r="E13" s="101"/>
      <c r="F13" s="102" t="s">
        <v>51</v>
      </c>
      <c r="G13" s="101" t="s">
        <v>70</v>
      </c>
      <c r="H13" s="103"/>
      <c r="I13" s="104"/>
      <c r="J13" s="105" t="s">
        <v>53</v>
      </c>
      <c r="K13" s="101">
        <v>1215</v>
      </c>
    </row>
    <row r="14" ht="7.5" customHeight="1">
      <c r="I14" s="127"/>
    </row>
    <row r="15" spans="3:15" ht="12.75">
      <c r="C15" s="103"/>
      <c r="F15" s="107" t="s">
        <v>54</v>
      </c>
      <c r="G15" s="107" t="s">
        <v>55</v>
      </c>
      <c r="H15" s="107" t="s">
        <v>56</v>
      </c>
      <c r="I15" s="128" t="s">
        <v>57</v>
      </c>
      <c r="J15" s="107" t="s">
        <v>13</v>
      </c>
      <c r="K15" s="107" t="s">
        <v>58</v>
      </c>
      <c r="O15" s="12" t="s">
        <v>64</v>
      </c>
    </row>
    <row r="16" spans="2:11" ht="12.75" customHeight="1">
      <c r="B16" s="109">
        <v>1</v>
      </c>
      <c r="C16" s="110" t="s">
        <v>66</v>
      </c>
      <c r="D16" s="111"/>
      <c r="E16" s="112" t="str">
        <f>IF(I16&lt;G9,"OG",IF(I16&gt;=J9,"PROM","MG"))</f>
        <v>PROM</v>
      </c>
      <c r="F16" s="129">
        <v>2</v>
      </c>
      <c r="G16" s="109">
        <v>27</v>
      </c>
      <c r="H16" s="109">
        <v>43</v>
      </c>
      <c r="I16" s="113">
        <f>ROUNDDOWN(G16/H16,3)</f>
        <v>0.627</v>
      </c>
      <c r="J16" s="130">
        <v>4</v>
      </c>
      <c r="K16" s="114">
        <v>1</v>
      </c>
    </row>
    <row r="17" spans="2:11" ht="12.75" customHeight="1">
      <c r="B17" s="109">
        <v>2</v>
      </c>
      <c r="C17" s="103" t="s">
        <v>30</v>
      </c>
      <c r="D17" s="103"/>
      <c r="E17" s="112" t="str">
        <f>IF(I17&lt;G9,"OG",IF(I17&gt;=J9,"PROM","MG"))</f>
        <v>OG</v>
      </c>
      <c r="F17" s="129">
        <v>2</v>
      </c>
      <c r="G17" s="109">
        <v>27</v>
      </c>
      <c r="H17" s="109">
        <v>55</v>
      </c>
      <c r="I17" s="113">
        <f>ROUNDDOWN(G17/H17,3)</f>
        <v>0.49</v>
      </c>
      <c r="J17" s="130">
        <v>3</v>
      </c>
      <c r="K17" s="115"/>
    </row>
    <row r="18" spans="2:11" ht="12.75" customHeight="1">
      <c r="B18" s="109">
        <v>3</v>
      </c>
      <c r="C18" s="103" t="s">
        <v>65</v>
      </c>
      <c r="D18" s="103"/>
      <c r="E18" s="112" t="str">
        <f>IF(I18&lt;G9,"OG",IF(I18&gt;=J9,"PROM","MG"))</f>
        <v>PROM</v>
      </c>
      <c r="F18" s="129">
        <v>2</v>
      </c>
      <c r="G18" s="109">
        <v>27</v>
      </c>
      <c r="H18" s="109">
        <v>30</v>
      </c>
      <c r="I18" s="113">
        <f>ROUNDDOWN(G18/H18,3)</f>
        <v>0.9</v>
      </c>
      <c r="J18" s="130">
        <v>5</v>
      </c>
      <c r="K18" s="115"/>
    </row>
    <row r="19" spans="2:11" ht="12.75" customHeight="1">
      <c r="B19" s="116">
        <v>4</v>
      </c>
      <c r="C19" s="110" t="s">
        <v>65</v>
      </c>
      <c r="D19" s="111"/>
      <c r="E19" s="112" t="str">
        <f>IF(I19&lt;G9,"OG",IF(I19&gt;=J9,"PROM","MG"))</f>
        <v>MG</v>
      </c>
      <c r="F19" s="109">
        <v>0</v>
      </c>
      <c r="G19" s="109">
        <v>23</v>
      </c>
      <c r="H19" s="109">
        <v>42</v>
      </c>
      <c r="I19" s="113">
        <f>ROUNDDOWN(G19/H19,3)</f>
        <v>0.547</v>
      </c>
      <c r="J19" s="109">
        <v>5</v>
      </c>
      <c r="K19" s="115"/>
    </row>
    <row r="20" spans="1:12" ht="12.75" customHeight="1">
      <c r="A20" s="99"/>
      <c r="B20" s="118"/>
      <c r="C20" s="99" t="str">
        <f>IF(I20&lt;G9,"OG",IF(I20&gt;=J9,"PROM","MG"))</f>
        <v>PROM</v>
      </c>
      <c r="D20" s="119"/>
      <c r="E20" s="120" t="s">
        <v>59</v>
      </c>
      <c r="F20" s="121">
        <f>SUM(F16:F19)</f>
        <v>6</v>
      </c>
      <c r="G20" s="121">
        <f>G16+G17+G18+G19</f>
        <v>104</v>
      </c>
      <c r="H20" s="121">
        <f>H16+H17+H18+H19</f>
        <v>170</v>
      </c>
      <c r="I20" s="122">
        <f>ROUNDDOWN(G20/H20,3)</f>
        <v>0.611</v>
      </c>
      <c r="J20" s="121">
        <f>MAX(J16:J19)</f>
        <v>5</v>
      </c>
      <c r="K20" s="123"/>
      <c r="L20" s="124"/>
    </row>
    <row r="21" spans="1:12" ht="7.5" customHeight="1" thickBot="1">
      <c r="A21" s="95"/>
      <c r="B21" s="131"/>
      <c r="C21" s="95"/>
      <c r="D21" s="95"/>
      <c r="E21" s="95"/>
      <c r="F21" s="95"/>
      <c r="G21" s="95"/>
      <c r="H21" s="95"/>
      <c r="I21" s="98"/>
      <c r="J21" s="95"/>
      <c r="K21" s="95"/>
      <c r="L21" s="99"/>
    </row>
    <row r="22" spans="1:11" ht="12.75" customHeight="1">
      <c r="A22" s="100" t="s">
        <v>49</v>
      </c>
      <c r="B22" s="101" t="s">
        <v>71</v>
      </c>
      <c r="C22" s="100"/>
      <c r="D22" s="100"/>
      <c r="E22" s="100"/>
      <c r="F22" s="102" t="s">
        <v>51</v>
      </c>
      <c r="G22" s="133" t="s">
        <v>72</v>
      </c>
      <c r="H22" s="103"/>
      <c r="I22" s="104"/>
      <c r="J22" s="105" t="s">
        <v>53</v>
      </c>
      <c r="K22" s="106">
        <v>6712</v>
      </c>
    </row>
    <row r="23" ht="7.5" customHeight="1">
      <c r="I23" s="104"/>
    </row>
    <row r="24" spans="3:11" ht="12.75" customHeight="1">
      <c r="C24" s="103"/>
      <c r="F24" s="107" t="s">
        <v>54</v>
      </c>
      <c r="G24" s="107" t="s">
        <v>55</v>
      </c>
      <c r="H24" s="107" t="s">
        <v>56</v>
      </c>
      <c r="I24" s="108" t="s">
        <v>57</v>
      </c>
      <c r="J24" s="107" t="s">
        <v>13</v>
      </c>
      <c r="K24" s="107" t="s">
        <v>58</v>
      </c>
    </row>
    <row r="25" spans="2:11" ht="12.75" customHeight="1">
      <c r="B25" s="109">
        <v>1</v>
      </c>
      <c r="C25" s="103" t="s">
        <v>30</v>
      </c>
      <c r="D25" s="111"/>
      <c r="E25" s="112" t="str">
        <f>IF(I25&lt;G9,"OG",IF(I25&gt;=J9,"PROM","MG"))</f>
        <v>OG</v>
      </c>
      <c r="F25" s="109">
        <v>2</v>
      </c>
      <c r="G25" s="109">
        <v>27</v>
      </c>
      <c r="H25" s="109">
        <v>56</v>
      </c>
      <c r="I25" s="113">
        <f>ROUNDDOWN(G25/H25,3)</f>
        <v>0.482</v>
      </c>
      <c r="J25" s="109">
        <v>5</v>
      </c>
      <c r="K25" s="114">
        <v>2</v>
      </c>
    </row>
    <row r="26" spans="2:11" ht="12.75" customHeight="1">
      <c r="B26" s="109">
        <v>2</v>
      </c>
      <c r="C26" s="110" t="s">
        <v>66</v>
      </c>
      <c r="D26" s="111"/>
      <c r="E26" s="112" t="str">
        <f>IF(I26&lt;G9,"OG",IF(I26&gt;=J9,"PROM","MG"))</f>
        <v>MG</v>
      </c>
      <c r="F26" s="109">
        <v>2</v>
      </c>
      <c r="G26" s="109">
        <v>27</v>
      </c>
      <c r="H26" s="109">
        <v>54</v>
      </c>
      <c r="I26" s="113">
        <f>ROUNDDOWN(G26/H26,3)</f>
        <v>0.5</v>
      </c>
      <c r="J26" s="109">
        <v>3</v>
      </c>
      <c r="K26" s="115"/>
    </row>
    <row r="27" spans="2:11" ht="12.75" customHeight="1">
      <c r="B27" s="109">
        <v>3</v>
      </c>
      <c r="C27" s="110" t="s">
        <v>27</v>
      </c>
      <c r="D27" s="111"/>
      <c r="E27" s="112" t="str">
        <f>IF(I27&lt;G9,"OG",IF(I27&gt;=J9,"PROM","MG"))</f>
        <v>MG</v>
      </c>
      <c r="F27" s="109">
        <v>0</v>
      </c>
      <c r="G27" s="109">
        <v>15</v>
      </c>
      <c r="H27" s="109">
        <v>30</v>
      </c>
      <c r="I27" s="113">
        <f>ROUNDDOWN(G27/H27,3)</f>
        <v>0.5</v>
      </c>
      <c r="J27" s="109">
        <v>3</v>
      </c>
      <c r="K27" s="115"/>
    </row>
    <row r="28" spans="2:11" ht="12.75" customHeight="1">
      <c r="B28" s="116">
        <v>4</v>
      </c>
      <c r="C28" s="110" t="s">
        <v>27</v>
      </c>
      <c r="D28" s="111"/>
      <c r="E28" s="117" t="str">
        <f>IF(I28&lt;G9,"OG",IF(I28&gt;=J9,"PROM","MG"))</f>
        <v>PROM</v>
      </c>
      <c r="F28" s="109">
        <v>2</v>
      </c>
      <c r="G28" s="109">
        <v>27</v>
      </c>
      <c r="H28" s="109">
        <v>42</v>
      </c>
      <c r="I28" s="113">
        <f>ROUNDDOWN(G28/H28,3)</f>
        <v>0.642</v>
      </c>
      <c r="J28" s="109">
        <v>3</v>
      </c>
      <c r="K28" s="115"/>
    </row>
    <row r="29" spans="1:13" ht="12.75" customHeight="1">
      <c r="A29" s="99"/>
      <c r="B29" s="118"/>
      <c r="C29" s="99" t="str">
        <f>IF(I29&lt;G9,"OG",IF(I29&gt;=J9,"PROM","MG"))</f>
        <v>MG</v>
      </c>
      <c r="D29" s="119"/>
      <c r="E29" s="120" t="s">
        <v>59</v>
      </c>
      <c r="F29" s="121">
        <f>SUM(F25:F28)</f>
        <v>6</v>
      </c>
      <c r="G29" s="121">
        <f>G25+G26+G27+G28</f>
        <v>96</v>
      </c>
      <c r="H29" s="121">
        <f>H25+H26+H27+H28</f>
        <v>182</v>
      </c>
      <c r="I29" s="122">
        <f>ROUNDDOWN(G29/H29,3)</f>
        <v>0.527</v>
      </c>
      <c r="J29" s="121">
        <f>MAX(J25:J28)</f>
        <v>5</v>
      </c>
      <c r="K29" s="123"/>
      <c r="M29" s="99"/>
    </row>
    <row r="30" spans="1:14" ht="7.5" customHeight="1" thickBot="1">
      <c r="A30" s="95"/>
      <c r="B30" s="131"/>
      <c r="C30" s="95"/>
      <c r="D30" s="95"/>
      <c r="E30" s="95"/>
      <c r="F30" s="95"/>
      <c r="G30" s="95"/>
      <c r="H30" s="95"/>
      <c r="I30" s="98"/>
      <c r="J30" s="95"/>
      <c r="K30" s="95"/>
      <c r="L30" s="99"/>
      <c r="N30" s="99"/>
    </row>
    <row r="31" spans="1:11" ht="12.75" customHeight="1">
      <c r="A31" s="134" t="s">
        <v>49</v>
      </c>
      <c r="B31" s="101" t="s">
        <v>73</v>
      </c>
      <c r="C31" s="101"/>
      <c r="D31" s="101"/>
      <c r="E31" s="101"/>
      <c r="F31" s="102" t="s">
        <v>51</v>
      </c>
      <c r="G31" s="133" t="s">
        <v>72</v>
      </c>
      <c r="H31" s="103"/>
      <c r="I31" s="104"/>
      <c r="J31" s="105" t="s">
        <v>53</v>
      </c>
      <c r="K31" s="101">
        <v>4873</v>
      </c>
    </row>
    <row r="32" ht="7.5" customHeight="1"/>
    <row r="33" spans="3:11" ht="12.75" customHeight="1">
      <c r="C33" s="103"/>
      <c r="F33" s="107" t="s">
        <v>54</v>
      </c>
      <c r="G33" s="107" t="s">
        <v>55</v>
      </c>
      <c r="H33" s="107" t="s">
        <v>56</v>
      </c>
      <c r="I33" s="128" t="s">
        <v>57</v>
      </c>
      <c r="J33" s="107" t="s">
        <v>13</v>
      </c>
      <c r="K33" s="107" t="s">
        <v>58</v>
      </c>
    </row>
    <row r="34" spans="2:14" ht="12.75" customHeight="1">
      <c r="B34" s="109">
        <v>1</v>
      </c>
      <c r="C34" s="103" t="s">
        <v>65</v>
      </c>
      <c r="D34" s="111"/>
      <c r="E34" s="112" t="str">
        <f>IF(I34&lt;G9,"OG",IF(I34&gt;=J9,"PROM","MG"))</f>
        <v>OG</v>
      </c>
      <c r="F34" s="109">
        <v>0</v>
      </c>
      <c r="G34" s="109">
        <v>22</v>
      </c>
      <c r="H34" s="109">
        <v>56</v>
      </c>
      <c r="I34" s="113">
        <f>ROUNDDOWN(G34/H34,3)</f>
        <v>0.392</v>
      </c>
      <c r="J34" s="109">
        <v>2</v>
      </c>
      <c r="K34" s="114">
        <v>3</v>
      </c>
      <c r="N34" s="99"/>
    </row>
    <row r="35" spans="1:11" ht="12.75" customHeight="1">
      <c r="A35" s="12" t="s">
        <v>64</v>
      </c>
      <c r="B35" s="109">
        <v>2</v>
      </c>
      <c r="C35" s="110" t="s">
        <v>27</v>
      </c>
      <c r="D35" s="111"/>
      <c r="E35" s="112" t="str">
        <f>IF(I35&lt;G9,"OG",IF(I35&gt;=J9,"PROM","MG"))</f>
        <v>OG</v>
      </c>
      <c r="F35" s="109">
        <v>0</v>
      </c>
      <c r="G35" s="109">
        <v>20</v>
      </c>
      <c r="H35" s="109">
        <v>55</v>
      </c>
      <c r="I35" s="113">
        <f>ROUNDDOWN(G35/H35,3)</f>
        <v>0.363</v>
      </c>
      <c r="J35" s="109">
        <v>3</v>
      </c>
      <c r="K35" s="115"/>
    </row>
    <row r="36" spans="2:11" ht="12.75" customHeight="1">
      <c r="B36" s="109">
        <v>3</v>
      </c>
      <c r="C36" s="110" t="s">
        <v>66</v>
      </c>
      <c r="D36" s="111"/>
      <c r="E36" s="112" t="str">
        <f>IF(I36&lt;G9,"OG",IF(I36&gt;=J9,"PROM","MG"))</f>
        <v>OG</v>
      </c>
      <c r="F36" s="109">
        <v>0</v>
      </c>
      <c r="G36" s="109">
        <v>24</v>
      </c>
      <c r="H36" s="109">
        <v>77</v>
      </c>
      <c r="I36" s="113">
        <f>ROUNDDOWN(G36/H36,3)</f>
        <v>0.311</v>
      </c>
      <c r="J36" s="109">
        <v>3</v>
      </c>
      <c r="K36" s="115"/>
    </row>
    <row r="37" spans="2:11" ht="12.75" customHeight="1">
      <c r="B37" s="109">
        <v>4</v>
      </c>
      <c r="C37" s="110" t="s">
        <v>66</v>
      </c>
      <c r="D37" s="111"/>
      <c r="E37" s="112" t="str">
        <f>IF(I37&lt;G9,"OG",IF(I37&gt;=J9,"PROM","MG"))</f>
        <v>MG</v>
      </c>
      <c r="F37" s="109">
        <v>2</v>
      </c>
      <c r="G37" s="109">
        <v>27</v>
      </c>
      <c r="H37" s="109">
        <v>54</v>
      </c>
      <c r="I37" s="113">
        <f>ROUNDDOWN(G37/H37,3)</f>
        <v>0.5</v>
      </c>
      <c r="J37" s="109">
        <v>2</v>
      </c>
      <c r="K37" s="115"/>
    </row>
    <row r="38" spans="1:12" ht="12.75" customHeight="1">
      <c r="A38" s="99"/>
      <c r="B38" s="118"/>
      <c r="C38" s="99" t="str">
        <f>IF(I38&lt;G9,"OG",IF(I38&gt;=J9,"PROM","MG"))</f>
        <v>OG</v>
      </c>
      <c r="D38" s="119"/>
      <c r="E38" s="120" t="s">
        <v>59</v>
      </c>
      <c r="F38" s="121">
        <f>SUM(F34:F37)</f>
        <v>2</v>
      </c>
      <c r="G38" s="121">
        <f>G34+G35+G36+G37</f>
        <v>93</v>
      </c>
      <c r="H38" s="121">
        <f>H34+H35+H36+H37</f>
        <v>242</v>
      </c>
      <c r="I38" s="122">
        <f>ROUNDDOWN(G38/H38,3)</f>
        <v>0.384</v>
      </c>
      <c r="J38" s="121">
        <f>MAX(J34:J37)</f>
        <v>3</v>
      </c>
      <c r="K38" s="123"/>
      <c r="L38" s="124"/>
    </row>
    <row r="39" spans="1:12" ht="7.5" customHeight="1" thickBot="1">
      <c r="A39" s="95"/>
      <c r="B39" s="131"/>
      <c r="C39" s="95"/>
      <c r="D39" s="95"/>
      <c r="E39" s="95"/>
      <c r="F39" s="95"/>
      <c r="G39" s="95"/>
      <c r="H39" s="95"/>
      <c r="I39" s="98"/>
      <c r="J39" s="95"/>
      <c r="K39" s="95"/>
      <c r="L39" s="99"/>
    </row>
    <row r="40" spans="1:11" ht="12.75" customHeight="1">
      <c r="A40" s="100" t="s">
        <v>49</v>
      </c>
      <c r="B40" s="101" t="s">
        <v>74</v>
      </c>
      <c r="C40" s="132"/>
      <c r="D40" s="132"/>
      <c r="E40" s="100"/>
      <c r="F40" s="102" t="s">
        <v>51</v>
      </c>
      <c r="G40" s="133" t="s">
        <v>70</v>
      </c>
      <c r="H40" s="103"/>
      <c r="I40" s="104"/>
      <c r="J40" s="105" t="s">
        <v>53</v>
      </c>
      <c r="K40" s="106">
        <v>4854</v>
      </c>
    </row>
    <row r="41" ht="7.5" customHeight="1">
      <c r="I41" s="104"/>
    </row>
    <row r="42" spans="3:11" ht="12.75" customHeight="1">
      <c r="C42" s="103"/>
      <c r="F42" s="107" t="s">
        <v>54</v>
      </c>
      <c r="G42" s="107" t="s">
        <v>55</v>
      </c>
      <c r="H42" s="107" t="s">
        <v>56</v>
      </c>
      <c r="I42" s="108" t="s">
        <v>57</v>
      </c>
      <c r="J42" s="107" t="s">
        <v>13</v>
      </c>
      <c r="K42" s="107" t="s">
        <v>58</v>
      </c>
    </row>
    <row r="43" spans="2:11" ht="12.75" customHeight="1">
      <c r="B43" s="109">
        <v>1</v>
      </c>
      <c r="C43" s="110" t="s">
        <v>27</v>
      </c>
      <c r="D43" s="111"/>
      <c r="E43" s="112" t="str">
        <f>IF(I43&lt;G9,"OG",IF(I43&gt;=J9,"PROM","MG"))</f>
        <v>OG</v>
      </c>
      <c r="F43" s="109">
        <v>0</v>
      </c>
      <c r="G43" s="109">
        <v>15</v>
      </c>
      <c r="H43" s="109">
        <v>43</v>
      </c>
      <c r="I43" s="113">
        <f>ROUNDDOWN(G43/H43,3)</f>
        <v>0.348</v>
      </c>
      <c r="J43" s="109">
        <v>3</v>
      </c>
      <c r="K43" s="114">
        <v>4</v>
      </c>
    </row>
    <row r="44" spans="2:11" ht="12.75" customHeight="1">
      <c r="B44" s="109">
        <v>2</v>
      </c>
      <c r="C44" s="103" t="s">
        <v>65</v>
      </c>
      <c r="D44" s="111"/>
      <c r="E44" s="112" t="str">
        <f>IF(I44&lt;G9,"OG",IF(I44&gt;=J9,"PROM","MG"))</f>
        <v>OG</v>
      </c>
      <c r="F44" s="109">
        <v>0</v>
      </c>
      <c r="G44" s="109">
        <v>17</v>
      </c>
      <c r="H44" s="109">
        <v>54</v>
      </c>
      <c r="I44" s="113">
        <f>ROUNDDOWN(G44/H44,3)</f>
        <v>0.314</v>
      </c>
      <c r="J44" s="109">
        <v>2</v>
      </c>
      <c r="K44" s="115"/>
    </row>
    <row r="45" spans="2:11" ht="12.75" customHeight="1">
      <c r="B45" s="109">
        <v>3</v>
      </c>
      <c r="C45" s="103" t="s">
        <v>30</v>
      </c>
      <c r="D45" s="111"/>
      <c r="E45" s="112" t="str">
        <f>IF(I45&lt;G9,"OG",IF(I45&gt;=J9,"PROM","MG"))</f>
        <v>OG</v>
      </c>
      <c r="F45" s="109">
        <v>2</v>
      </c>
      <c r="G45" s="109">
        <v>27</v>
      </c>
      <c r="H45" s="109">
        <v>77</v>
      </c>
      <c r="I45" s="113">
        <f>ROUNDDOWN(G45/H45,3)</f>
        <v>0.35</v>
      </c>
      <c r="J45" s="109">
        <v>3</v>
      </c>
      <c r="K45" s="115"/>
    </row>
    <row r="46" spans="2:11" ht="12.75" customHeight="1">
      <c r="B46" s="116">
        <v>4</v>
      </c>
      <c r="C46" s="103" t="s">
        <v>30</v>
      </c>
      <c r="D46" s="111"/>
      <c r="E46" s="112" t="str">
        <f>IF(I46&lt;G9,"OG",IF(I46&gt;=J9,"PROM","MG"))</f>
        <v>OG</v>
      </c>
      <c r="F46" s="109">
        <v>0</v>
      </c>
      <c r="G46" s="109">
        <v>23</v>
      </c>
      <c r="H46" s="109">
        <v>54</v>
      </c>
      <c r="I46" s="113">
        <f>ROUNDDOWN(G46/H46,3)</f>
        <v>0.425</v>
      </c>
      <c r="J46" s="109">
        <v>5</v>
      </c>
      <c r="K46" s="115"/>
    </row>
    <row r="47" spans="1:12" ht="12.75" customHeight="1">
      <c r="A47" s="99"/>
      <c r="B47" s="118"/>
      <c r="C47" s="99" t="str">
        <f>IF(I47&lt;G9,"OG",IF(I47&gt;=J9,"PROM","MG"))</f>
        <v>OG</v>
      </c>
      <c r="D47" s="119"/>
      <c r="E47" s="120" t="s">
        <v>59</v>
      </c>
      <c r="F47" s="121">
        <f>SUM(F43:F46)</f>
        <v>2</v>
      </c>
      <c r="G47" s="121">
        <f>G43+G44+G45+G46</f>
        <v>82</v>
      </c>
      <c r="H47" s="121">
        <f>H43+H44+H45+H46</f>
        <v>228</v>
      </c>
      <c r="I47" s="122">
        <f>ROUNDDOWN(G47/H47,3)</f>
        <v>0.359</v>
      </c>
      <c r="J47" s="121">
        <f>MAX(J43:J46)</f>
        <v>5</v>
      </c>
      <c r="K47" s="123"/>
      <c r="L47" s="124"/>
    </row>
    <row r="48" spans="1:12" ht="7.5" customHeight="1" thickBot="1">
      <c r="A48" s="95"/>
      <c r="B48" s="131"/>
      <c r="C48" s="95"/>
      <c r="D48" s="95"/>
      <c r="E48" s="95"/>
      <c r="F48" s="95"/>
      <c r="G48" s="95"/>
      <c r="H48" s="95"/>
      <c r="I48" s="98"/>
      <c r="J48" s="125"/>
      <c r="K48" s="95"/>
      <c r="L48" s="99"/>
    </row>
    <row r="49" spans="1:10" ht="13.5" customHeight="1">
      <c r="A49" s="99"/>
      <c r="B49" s="118"/>
      <c r="C49" s="99"/>
      <c r="D49" s="99"/>
      <c r="E49" s="99"/>
      <c r="F49" s="118"/>
      <c r="G49" s="118"/>
      <c r="H49" s="118"/>
      <c r="I49" s="127"/>
      <c r="J49" s="118"/>
    </row>
    <row r="50" spans="1:10" ht="13.5" customHeight="1">
      <c r="A50" s="99"/>
      <c r="B50" s="118"/>
      <c r="C50" s="99"/>
      <c r="D50" s="99"/>
      <c r="E50" s="99"/>
      <c r="F50" s="118"/>
      <c r="G50" s="118"/>
      <c r="H50" s="118"/>
      <c r="I50" s="127"/>
      <c r="J50" s="118"/>
    </row>
    <row r="51" spans="1:10" ht="13.5" customHeight="1">
      <c r="A51" s="99"/>
      <c r="B51" s="118"/>
      <c r="C51" s="99"/>
      <c r="D51" s="99"/>
      <c r="E51" s="99"/>
      <c r="F51" s="38"/>
      <c r="G51" s="38"/>
      <c r="H51" s="38"/>
      <c r="I51" s="127"/>
      <c r="J51" s="38"/>
    </row>
    <row r="52" ht="12.75">
      <c r="M52" s="12" t="s">
        <v>64</v>
      </c>
    </row>
    <row r="54" ht="12.75">
      <c r="Q54" s="12" t="s">
        <v>64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3775524" r:id="rId1"/>
    <oleObject progId="CorelDraw.Graphic.7" shapeId="2377552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6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77" t="s">
        <v>43</v>
      </c>
      <c r="B9" s="78"/>
      <c r="C9" s="78"/>
      <c r="D9" s="79">
        <v>27</v>
      </c>
      <c r="E9" s="80" t="s">
        <v>44</v>
      </c>
      <c r="F9" s="80"/>
      <c r="G9" s="81">
        <v>0.495</v>
      </c>
      <c r="H9" s="81"/>
      <c r="I9" s="82" t="s">
        <v>45</v>
      </c>
      <c r="J9" s="83">
        <v>0.61</v>
      </c>
      <c r="K9" s="84"/>
    </row>
    <row r="10" spans="1:13" ht="7.5" customHeight="1">
      <c r="A10" s="85"/>
      <c r="B10" s="85"/>
      <c r="C10" s="85"/>
      <c r="D10" s="85"/>
      <c r="E10" s="85"/>
      <c r="F10" s="85"/>
      <c r="G10" s="85"/>
      <c r="H10" s="85"/>
      <c r="I10" s="86"/>
      <c r="J10" s="85"/>
      <c r="K10" s="85"/>
      <c r="L10" s="85"/>
      <c r="M10" s="85"/>
    </row>
    <row r="11" spans="1:13" ht="12.75" customHeight="1">
      <c r="A11" s="87" t="s">
        <v>81</v>
      </c>
      <c r="B11" s="88"/>
      <c r="D11" s="89"/>
      <c r="E11" s="90"/>
      <c r="F11" s="90" t="s">
        <v>82</v>
      </c>
      <c r="G11" s="90"/>
      <c r="H11" s="90"/>
      <c r="I11" s="91"/>
      <c r="J11" s="87"/>
      <c r="K11" s="92" t="s">
        <v>48</v>
      </c>
      <c r="M11" s="13"/>
    </row>
    <row r="12" spans="1:13" ht="7.5" customHeight="1" thickBot="1">
      <c r="A12" s="93"/>
      <c r="B12" s="94"/>
      <c r="C12" s="95"/>
      <c r="D12" s="96"/>
      <c r="E12" s="95"/>
      <c r="F12" s="95"/>
      <c r="G12" s="97"/>
      <c r="H12" s="95"/>
      <c r="I12" s="98"/>
      <c r="J12" s="95"/>
      <c r="K12" s="95"/>
      <c r="L12" s="99"/>
      <c r="M12" s="99"/>
    </row>
    <row r="13" spans="1:11" s="99" customFormat="1" ht="12.75" customHeight="1">
      <c r="A13" s="100" t="s">
        <v>49</v>
      </c>
      <c r="B13" s="101" t="s">
        <v>83</v>
      </c>
      <c r="C13" s="100"/>
      <c r="D13" s="100"/>
      <c r="E13" s="101"/>
      <c r="F13" s="102" t="s">
        <v>51</v>
      </c>
      <c r="G13" s="101" t="s">
        <v>52</v>
      </c>
      <c r="H13" s="103"/>
      <c r="I13" s="104"/>
      <c r="J13" s="105" t="s">
        <v>53</v>
      </c>
      <c r="K13" s="101">
        <v>7923</v>
      </c>
    </row>
    <row r="14" ht="7.5" customHeight="1">
      <c r="I14" s="127"/>
    </row>
    <row r="15" spans="3:11" ht="12.75">
      <c r="C15" s="103"/>
      <c r="F15" s="107" t="s">
        <v>54</v>
      </c>
      <c r="G15" s="107" t="s">
        <v>55</v>
      </c>
      <c r="H15" s="107" t="s">
        <v>56</v>
      </c>
      <c r="I15" s="128" t="s">
        <v>57</v>
      </c>
      <c r="J15" s="107" t="s">
        <v>13</v>
      </c>
      <c r="K15" s="107" t="s">
        <v>58</v>
      </c>
    </row>
    <row r="16" spans="2:11" ht="12.75" customHeight="1">
      <c r="B16" s="109">
        <v>1</v>
      </c>
      <c r="C16" s="110" t="s">
        <v>78</v>
      </c>
      <c r="D16" s="111"/>
      <c r="E16" s="112" t="str">
        <f>IF(I16&lt;G9,"OG",IF(I16&gt;=J9,"PROM","MG"))</f>
        <v>OG</v>
      </c>
      <c r="F16" s="129">
        <v>2</v>
      </c>
      <c r="G16" s="109">
        <v>27</v>
      </c>
      <c r="H16" s="109">
        <v>78</v>
      </c>
      <c r="I16" s="113">
        <f>ROUNDDOWN(G16/H16,3)</f>
        <v>0.346</v>
      </c>
      <c r="J16" s="130">
        <v>3</v>
      </c>
      <c r="K16" s="114">
        <v>1</v>
      </c>
    </row>
    <row r="17" spans="2:11" ht="12.75" customHeight="1">
      <c r="B17" s="109">
        <v>2</v>
      </c>
      <c r="C17" s="110" t="s">
        <v>77</v>
      </c>
      <c r="D17" s="103"/>
      <c r="E17" s="112" t="str">
        <f>IF(I17&lt;G9,"OG",IF(I17&gt;=J9,"PROM","MG"))</f>
        <v>OG</v>
      </c>
      <c r="F17" s="129">
        <v>2</v>
      </c>
      <c r="G17" s="109">
        <v>27</v>
      </c>
      <c r="H17" s="109">
        <v>63</v>
      </c>
      <c r="I17" s="113">
        <f>ROUNDDOWN(G17/H17,3)</f>
        <v>0.428</v>
      </c>
      <c r="J17" s="130">
        <v>4</v>
      </c>
      <c r="K17" s="115"/>
    </row>
    <row r="18" spans="2:11" ht="12.75" customHeight="1">
      <c r="B18" s="109">
        <v>3</v>
      </c>
      <c r="C18" s="110" t="s">
        <v>76</v>
      </c>
      <c r="D18" s="103"/>
      <c r="E18" s="112" t="str">
        <f>IF(I18&lt;G9,"OG",IF(I18&gt;=J9,"PROM","MG"))</f>
        <v>MG</v>
      </c>
      <c r="F18" s="129">
        <v>2</v>
      </c>
      <c r="G18" s="109">
        <v>27</v>
      </c>
      <c r="H18" s="109">
        <v>50</v>
      </c>
      <c r="I18" s="113">
        <f>ROUNDDOWN(G18/H18,3)</f>
        <v>0.54</v>
      </c>
      <c r="J18" s="130">
        <v>4</v>
      </c>
      <c r="K18" s="115"/>
    </row>
    <row r="19" spans="2:11" ht="12.75" customHeight="1">
      <c r="B19" s="116">
        <v>4</v>
      </c>
      <c r="C19" s="110" t="s">
        <v>78</v>
      </c>
      <c r="D19" s="111"/>
      <c r="E19" s="112" t="str">
        <f>IF(I19&lt;G9,"OG",IF(I19&gt;=J9,"PROM","MG"))</f>
        <v>OG</v>
      </c>
      <c r="F19" s="109">
        <v>2</v>
      </c>
      <c r="G19" s="109">
        <v>27</v>
      </c>
      <c r="H19" s="109">
        <v>88</v>
      </c>
      <c r="I19" s="113">
        <f>ROUNDDOWN(G19/H19,3)</f>
        <v>0.306</v>
      </c>
      <c r="J19" s="109">
        <v>4</v>
      </c>
      <c r="K19" s="115"/>
    </row>
    <row r="20" spans="1:12" ht="12.75" customHeight="1">
      <c r="A20" s="99"/>
      <c r="B20" s="118"/>
      <c r="C20" s="99" t="str">
        <f>IF(I20&lt;G9,"OG",IF(I20&gt;=J9,"PROM","MG"))</f>
        <v>OG</v>
      </c>
      <c r="D20" s="119"/>
      <c r="E20" s="120" t="s">
        <v>59</v>
      </c>
      <c r="F20" s="121">
        <f>SUM(F16:F19)</f>
        <v>8</v>
      </c>
      <c r="G20" s="121">
        <f>G16+G17+G18+G19</f>
        <v>108</v>
      </c>
      <c r="H20" s="121">
        <f>H16+H17+H18+H19</f>
        <v>279</v>
      </c>
      <c r="I20" s="122">
        <f>ROUNDDOWN(G20/H20,3)</f>
        <v>0.387</v>
      </c>
      <c r="J20" s="121">
        <f>MAX(J16:J19)</f>
        <v>4</v>
      </c>
      <c r="K20" s="123"/>
      <c r="L20" s="124"/>
    </row>
    <row r="21" spans="8:12" ht="7.5" customHeight="1" thickBot="1">
      <c r="H21" s="125"/>
      <c r="I21" s="126"/>
      <c r="L21" s="99"/>
    </row>
    <row r="22" spans="1:11" ht="12.75" customHeight="1">
      <c r="A22" s="134" t="s">
        <v>49</v>
      </c>
      <c r="B22" s="101" t="s">
        <v>84</v>
      </c>
      <c r="C22" s="101"/>
      <c r="D22" s="101"/>
      <c r="E22" s="101"/>
      <c r="F22" s="102" t="s">
        <v>51</v>
      </c>
      <c r="G22" s="101" t="s">
        <v>52</v>
      </c>
      <c r="H22" s="103"/>
      <c r="I22" s="104"/>
      <c r="J22" s="105" t="s">
        <v>53</v>
      </c>
      <c r="K22" s="101">
        <v>7562</v>
      </c>
    </row>
    <row r="23" ht="7.5" customHeight="1"/>
    <row r="24" spans="3:11" ht="12.75" customHeight="1">
      <c r="C24" s="103"/>
      <c r="F24" s="107" t="s">
        <v>54</v>
      </c>
      <c r="G24" s="107" t="s">
        <v>55</v>
      </c>
      <c r="H24" s="107" t="s">
        <v>56</v>
      </c>
      <c r="I24" s="128" t="s">
        <v>57</v>
      </c>
      <c r="J24" s="107" t="s">
        <v>13</v>
      </c>
      <c r="K24" s="107" t="s">
        <v>58</v>
      </c>
    </row>
    <row r="25" spans="2:11" ht="12.75" customHeight="1">
      <c r="B25" s="109">
        <v>1</v>
      </c>
      <c r="C25" s="110" t="s">
        <v>77</v>
      </c>
      <c r="D25" s="111"/>
      <c r="E25" s="112" t="str">
        <f>IF(I25&lt;G9,"OG",IF(I25&gt;=J9,"PROM","MG"))</f>
        <v>OG</v>
      </c>
      <c r="F25" s="109">
        <v>2</v>
      </c>
      <c r="G25" s="109">
        <v>27</v>
      </c>
      <c r="H25" s="109">
        <v>56</v>
      </c>
      <c r="I25" s="113">
        <f>ROUNDDOWN(G25/H25,3)</f>
        <v>0.482</v>
      </c>
      <c r="J25" s="109">
        <v>4</v>
      </c>
      <c r="K25" s="114">
        <v>2</v>
      </c>
    </row>
    <row r="26" spans="1:11" ht="12.75" customHeight="1">
      <c r="A26" s="12" t="s">
        <v>64</v>
      </c>
      <c r="B26" s="109">
        <v>2</v>
      </c>
      <c r="C26" s="110" t="s">
        <v>78</v>
      </c>
      <c r="D26" s="111"/>
      <c r="E26" s="112" t="str">
        <f>IF(I26&lt;G9,"OG",IF(I26&gt;=J9,"PROM","MG"))</f>
        <v>MG</v>
      </c>
      <c r="F26" s="109">
        <v>2</v>
      </c>
      <c r="G26" s="109">
        <v>27</v>
      </c>
      <c r="H26" s="109">
        <v>48</v>
      </c>
      <c r="I26" s="113">
        <f>ROUNDDOWN(G26/H26,3)</f>
        <v>0.562</v>
      </c>
      <c r="J26" s="109">
        <v>3</v>
      </c>
      <c r="K26" s="115"/>
    </row>
    <row r="27" spans="2:11" ht="12.75" customHeight="1">
      <c r="B27" s="109">
        <v>3</v>
      </c>
      <c r="C27" s="110" t="s">
        <v>23</v>
      </c>
      <c r="D27" s="111"/>
      <c r="E27" s="112" t="str">
        <f>IF(I27&lt;G9,"OG",IF(I27&gt;=J9,"PROM","MG"))</f>
        <v>OG</v>
      </c>
      <c r="F27" s="109">
        <v>0</v>
      </c>
      <c r="G27" s="109">
        <v>20</v>
      </c>
      <c r="H27" s="109">
        <v>50</v>
      </c>
      <c r="I27" s="113">
        <f>ROUNDDOWN(G27/H27,3)</f>
        <v>0.4</v>
      </c>
      <c r="J27" s="109">
        <v>3</v>
      </c>
      <c r="K27" s="115"/>
    </row>
    <row r="28" spans="2:11" ht="12.75" customHeight="1">
      <c r="B28" s="109">
        <v>4</v>
      </c>
      <c r="C28" s="110" t="s">
        <v>77</v>
      </c>
      <c r="D28" s="111"/>
      <c r="E28" s="112" t="str">
        <f>IF(I28&lt;G9,"OG",IF(I28&gt;=J9,"PROM","MG"))</f>
        <v>OG</v>
      </c>
      <c r="F28" s="109">
        <v>2</v>
      </c>
      <c r="G28" s="109">
        <v>27</v>
      </c>
      <c r="H28" s="109">
        <v>55</v>
      </c>
      <c r="I28" s="113">
        <f>ROUNDDOWN(G28/H28,3)</f>
        <v>0.49</v>
      </c>
      <c r="J28" s="109">
        <v>4</v>
      </c>
      <c r="K28" s="115"/>
    </row>
    <row r="29" spans="1:13" ht="12.75" customHeight="1">
      <c r="A29" s="99"/>
      <c r="B29" s="118"/>
      <c r="C29" s="99" t="str">
        <f>IF(I29&lt;G9,"OG",IF(I29&gt;=J9,"PROM","MG"))</f>
        <v>OG</v>
      </c>
      <c r="D29" s="119"/>
      <c r="E29" s="120" t="s">
        <v>59</v>
      </c>
      <c r="F29" s="121">
        <f>SUM(F25:F28)</f>
        <v>6</v>
      </c>
      <c r="G29" s="121">
        <f>G25+G26+G27+G28</f>
        <v>101</v>
      </c>
      <c r="H29" s="121">
        <f>H25+H26+H27+H28</f>
        <v>209</v>
      </c>
      <c r="I29" s="122">
        <f>ROUNDDOWN(G29/H29,3)</f>
        <v>0.483</v>
      </c>
      <c r="J29" s="121">
        <f>MAX(J25:J28)</f>
        <v>4</v>
      </c>
      <c r="K29" s="123"/>
      <c r="M29" s="99"/>
    </row>
    <row r="30" spans="8:14" ht="7.5" customHeight="1" thickBot="1">
      <c r="H30" s="125"/>
      <c r="I30" s="126"/>
      <c r="L30" s="99"/>
      <c r="N30" s="99"/>
    </row>
    <row r="31" spans="1:11" ht="12.75" customHeight="1">
      <c r="A31" s="100" t="s">
        <v>49</v>
      </c>
      <c r="B31" s="101" t="s">
        <v>85</v>
      </c>
      <c r="C31" s="132"/>
      <c r="D31" s="132"/>
      <c r="E31" s="100"/>
      <c r="F31" s="102" t="s">
        <v>51</v>
      </c>
      <c r="G31" s="101" t="s">
        <v>52</v>
      </c>
      <c r="H31" s="103"/>
      <c r="I31" s="104"/>
      <c r="J31" s="105" t="s">
        <v>53</v>
      </c>
      <c r="K31" s="106">
        <v>6151</v>
      </c>
    </row>
    <row r="32" ht="7.5" customHeight="1">
      <c r="I32" s="104"/>
    </row>
    <row r="33" spans="3:11" ht="12.75" customHeight="1">
      <c r="C33" s="103"/>
      <c r="F33" s="107" t="s">
        <v>54</v>
      </c>
      <c r="G33" s="107" t="s">
        <v>55</v>
      </c>
      <c r="H33" s="107" t="s">
        <v>56</v>
      </c>
      <c r="I33" s="108" t="s">
        <v>57</v>
      </c>
      <c r="J33" s="107" t="s">
        <v>13</v>
      </c>
      <c r="K33" s="107" t="s">
        <v>58</v>
      </c>
    </row>
    <row r="34" spans="2:11" ht="12.75" customHeight="1">
      <c r="B34" s="109">
        <v>1</v>
      </c>
      <c r="C34" s="110" t="s">
        <v>76</v>
      </c>
      <c r="D34" s="111"/>
      <c r="E34" s="112" t="str">
        <f>IF(I34&lt;G9,"OG",IF(I34&gt;=J9,"PROM","MG"))</f>
        <v>OG</v>
      </c>
      <c r="F34" s="109">
        <v>0</v>
      </c>
      <c r="G34" s="109">
        <v>17</v>
      </c>
      <c r="H34" s="109">
        <v>56</v>
      </c>
      <c r="I34" s="113">
        <f>ROUNDDOWN(G34/H34,3)</f>
        <v>0.303</v>
      </c>
      <c r="J34" s="109">
        <v>3</v>
      </c>
      <c r="K34" s="114">
        <v>3</v>
      </c>
    </row>
    <row r="35" spans="2:11" ht="12.75" customHeight="1">
      <c r="B35" s="109">
        <v>2</v>
      </c>
      <c r="C35" s="110" t="s">
        <v>23</v>
      </c>
      <c r="D35" s="111"/>
      <c r="E35" s="112" t="str">
        <f>IF(I35&lt;G9,"OG",IF(I35&gt;=J9,"PROM","MG"))</f>
        <v>OG</v>
      </c>
      <c r="F35" s="109">
        <v>0</v>
      </c>
      <c r="G35" s="109">
        <v>22</v>
      </c>
      <c r="H35" s="109">
        <v>63</v>
      </c>
      <c r="I35" s="113">
        <f>ROUNDDOWN(G35/H35,3)</f>
        <v>0.349</v>
      </c>
      <c r="J35" s="109">
        <v>3</v>
      </c>
      <c r="K35" s="115"/>
    </row>
    <row r="36" spans="2:11" ht="12.75" customHeight="1">
      <c r="B36" s="109">
        <v>3</v>
      </c>
      <c r="C36" s="110" t="s">
        <v>78</v>
      </c>
      <c r="D36" s="111"/>
      <c r="E36" s="112" t="str">
        <f>IF(I36&lt;G9,"OG",IF(I36&gt;=J9,"PROM","MG"))</f>
        <v>PROM</v>
      </c>
      <c r="F36" s="109">
        <v>2</v>
      </c>
      <c r="G36" s="109">
        <v>27</v>
      </c>
      <c r="H36" s="109">
        <v>42</v>
      </c>
      <c r="I36" s="113">
        <f>ROUNDDOWN(G36/H36,3)</f>
        <v>0.642</v>
      </c>
      <c r="J36" s="109">
        <v>3</v>
      </c>
      <c r="K36" s="115"/>
    </row>
    <row r="37" spans="2:11" ht="12.75" customHeight="1">
      <c r="B37" s="116">
        <v>4</v>
      </c>
      <c r="C37" s="110" t="s">
        <v>76</v>
      </c>
      <c r="D37" s="111"/>
      <c r="E37" s="112" t="str">
        <f>IF(I37&lt;G9,"OG",IF(I37&gt;=J9,"PROM","MG"))</f>
        <v>OG</v>
      </c>
      <c r="F37" s="109">
        <v>0</v>
      </c>
      <c r="G37" s="109">
        <v>16</v>
      </c>
      <c r="H37" s="109">
        <v>55</v>
      </c>
      <c r="I37" s="113">
        <f>ROUNDDOWN(G37/H37,3)</f>
        <v>0.29</v>
      </c>
      <c r="J37" s="109">
        <v>3</v>
      </c>
      <c r="K37" s="115"/>
    </row>
    <row r="38" spans="1:12" ht="12.75" customHeight="1">
      <c r="A38" s="99"/>
      <c r="B38" s="118"/>
      <c r="C38" s="99" t="str">
        <f>IF(I38&lt;G9,"OG",IF(I38&gt;=J9,"PROM","MG"))</f>
        <v>OG</v>
      </c>
      <c r="D38" s="119"/>
      <c r="E38" s="120" t="s">
        <v>59</v>
      </c>
      <c r="F38" s="121">
        <f>SUM(F34:F37)</f>
        <v>2</v>
      </c>
      <c r="G38" s="121">
        <f>G34+G35+G36+G37</f>
        <v>82</v>
      </c>
      <c r="H38" s="121">
        <f>H34+H35+H36+H37</f>
        <v>216</v>
      </c>
      <c r="I38" s="122">
        <f>ROUNDDOWN(G38/H38,3)</f>
        <v>0.379</v>
      </c>
      <c r="J38" s="121">
        <f>MAX(J34:J37)</f>
        <v>3</v>
      </c>
      <c r="K38" s="123"/>
      <c r="L38" s="124"/>
    </row>
    <row r="39" spans="1:12" ht="7.5" customHeight="1" thickBot="1">
      <c r="A39" s="95"/>
      <c r="B39" s="131"/>
      <c r="C39" s="95"/>
      <c r="D39" s="95"/>
      <c r="E39" s="95"/>
      <c r="F39" s="95"/>
      <c r="G39" s="95"/>
      <c r="H39" s="95"/>
      <c r="I39" s="98"/>
      <c r="J39" s="125"/>
      <c r="K39" s="95"/>
      <c r="L39" s="99"/>
    </row>
    <row r="40" spans="1:11" ht="12.75" customHeight="1">
      <c r="A40" s="100" t="s">
        <v>49</v>
      </c>
      <c r="B40" s="101" t="s">
        <v>86</v>
      </c>
      <c r="C40" s="100"/>
      <c r="D40" s="100"/>
      <c r="E40" s="100"/>
      <c r="F40" s="102" t="s">
        <v>51</v>
      </c>
      <c r="G40" s="101" t="s">
        <v>52</v>
      </c>
      <c r="H40" s="103"/>
      <c r="I40" s="104"/>
      <c r="J40" s="105" t="s">
        <v>53</v>
      </c>
      <c r="K40" s="106">
        <v>4978</v>
      </c>
    </row>
    <row r="41" ht="7.5" customHeight="1">
      <c r="I41" s="104"/>
    </row>
    <row r="42" spans="3:11" ht="12.75" customHeight="1">
      <c r="C42" s="103"/>
      <c r="F42" s="107" t="s">
        <v>54</v>
      </c>
      <c r="G42" s="107" t="s">
        <v>55</v>
      </c>
      <c r="H42" s="107" t="s">
        <v>56</v>
      </c>
      <c r="I42" s="108" t="s">
        <v>57</v>
      </c>
      <c r="J42" s="107" t="s">
        <v>13</v>
      </c>
      <c r="K42" s="107" t="s">
        <v>58</v>
      </c>
    </row>
    <row r="43" spans="2:11" ht="12.75" customHeight="1">
      <c r="B43" s="109">
        <v>1</v>
      </c>
      <c r="C43" s="110" t="s">
        <v>23</v>
      </c>
      <c r="D43" s="111"/>
      <c r="E43" s="112" t="str">
        <f>IF(I43&lt;G9,"OG",IF(I43&gt;=J9,"PROM","MG"))</f>
        <v>OG</v>
      </c>
      <c r="F43" s="109">
        <v>0</v>
      </c>
      <c r="G43" s="109">
        <v>26</v>
      </c>
      <c r="H43" s="109">
        <v>78</v>
      </c>
      <c r="I43" s="113">
        <f>ROUNDDOWN(G43/H43,3)</f>
        <v>0.333</v>
      </c>
      <c r="J43" s="109">
        <v>2</v>
      </c>
      <c r="K43" s="114">
        <v>4</v>
      </c>
    </row>
    <row r="44" spans="2:11" ht="12.75" customHeight="1">
      <c r="B44" s="109">
        <v>2</v>
      </c>
      <c r="C44" s="110" t="s">
        <v>76</v>
      </c>
      <c r="D44" s="111"/>
      <c r="E44" s="112" t="str">
        <f>IF(I44&lt;G9,"OG",IF(I44&gt;=J9,"PROM","MG"))</f>
        <v>OG</v>
      </c>
      <c r="F44" s="109">
        <v>0</v>
      </c>
      <c r="G44" s="109">
        <v>23</v>
      </c>
      <c r="H44" s="109">
        <v>48</v>
      </c>
      <c r="I44" s="113">
        <f>ROUNDDOWN(G44/H44,3)</f>
        <v>0.479</v>
      </c>
      <c r="J44" s="109">
        <v>3</v>
      </c>
      <c r="K44" s="115"/>
    </row>
    <row r="45" spans="2:11" ht="12.75" customHeight="1">
      <c r="B45" s="109">
        <v>3</v>
      </c>
      <c r="C45" s="110" t="s">
        <v>77</v>
      </c>
      <c r="D45" s="111"/>
      <c r="E45" s="112" t="str">
        <f>IF(I45&lt;G9,"OG",IF(I45&gt;=J9,"PROM","MG"))</f>
        <v>OG</v>
      </c>
      <c r="F45" s="109">
        <v>0</v>
      </c>
      <c r="G45" s="109">
        <v>15</v>
      </c>
      <c r="H45" s="109">
        <v>42</v>
      </c>
      <c r="I45" s="113">
        <f>ROUNDDOWN(G45/H45,3)</f>
        <v>0.357</v>
      </c>
      <c r="J45" s="109">
        <v>3</v>
      </c>
      <c r="K45" s="115"/>
    </row>
    <row r="46" spans="2:11" ht="12.75" customHeight="1">
      <c r="B46" s="116">
        <v>4</v>
      </c>
      <c r="C46" s="110" t="s">
        <v>23</v>
      </c>
      <c r="D46" s="111"/>
      <c r="E46" s="117" t="str">
        <f>IF(I46&lt;G9,"OG",IF(I46&gt;=J9,"PROM","MG"))</f>
        <v>OG</v>
      </c>
      <c r="F46" s="109">
        <v>0</v>
      </c>
      <c r="G46" s="109">
        <v>24</v>
      </c>
      <c r="H46" s="109">
        <v>88</v>
      </c>
      <c r="I46" s="113">
        <f>ROUNDDOWN(G46/H46,3)</f>
        <v>0.272</v>
      </c>
      <c r="J46" s="109">
        <v>2</v>
      </c>
      <c r="K46" s="115"/>
    </row>
    <row r="47" spans="1:12" ht="12.75" customHeight="1">
      <c r="A47" s="99"/>
      <c r="B47" s="118"/>
      <c r="C47" s="99" t="str">
        <f>IF(I47&lt;G9,"OG",IF(I47&gt;=J9,"PROM","MG"))</f>
        <v>OG</v>
      </c>
      <c r="D47" s="119"/>
      <c r="E47" s="120" t="s">
        <v>59</v>
      </c>
      <c r="F47" s="121">
        <f>SUM(F43:F46)</f>
        <v>0</v>
      </c>
      <c r="G47" s="121">
        <f>G43+G44+G45+G46</f>
        <v>88</v>
      </c>
      <c r="H47" s="121">
        <f>H43+H44+H45+H46</f>
        <v>256</v>
      </c>
      <c r="I47" s="122">
        <f>ROUNDDOWN(G47/H47,3)</f>
        <v>0.343</v>
      </c>
      <c r="J47" s="121">
        <f>MAX(J43:J46)</f>
        <v>3</v>
      </c>
      <c r="K47" s="123"/>
      <c r="L47" s="124"/>
    </row>
    <row r="48" spans="1:12" ht="7.5" customHeight="1" thickBot="1">
      <c r="A48" s="95"/>
      <c r="B48" s="131"/>
      <c r="C48" s="95"/>
      <c r="D48" s="95"/>
      <c r="E48" s="95"/>
      <c r="F48" s="95"/>
      <c r="G48" s="95"/>
      <c r="H48" s="95"/>
      <c r="I48" s="98"/>
      <c r="J48" s="95"/>
      <c r="K48" s="95"/>
      <c r="L48" s="99"/>
    </row>
    <row r="49" spans="1:10" ht="13.5" customHeight="1">
      <c r="A49" s="99"/>
      <c r="B49" s="118"/>
      <c r="C49" s="99"/>
      <c r="D49" s="99"/>
      <c r="E49" s="99"/>
      <c r="F49" s="118"/>
      <c r="G49" s="118"/>
      <c r="H49" s="118"/>
      <c r="I49" s="127"/>
      <c r="J49" s="118"/>
    </row>
    <row r="50" spans="1:10" ht="13.5" customHeight="1">
      <c r="A50" s="99"/>
      <c r="B50" s="118"/>
      <c r="C50" s="99"/>
      <c r="D50" s="99"/>
      <c r="E50" s="99"/>
      <c r="F50" s="118"/>
      <c r="G50" s="118"/>
      <c r="H50" s="118"/>
      <c r="I50" s="127"/>
      <c r="J50" s="118"/>
    </row>
    <row r="51" spans="1:10" ht="13.5" customHeight="1">
      <c r="A51" s="99"/>
      <c r="B51" s="118"/>
      <c r="C51" s="99"/>
      <c r="D51" s="99"/>
      <c r="E51" s="99"/>
      <c r="F51" s="38"/>
      <c r="G51" s="38"/>
      <c r="H51" s="38"/>
      <c r="I51" s="127"/>
      <c r="J51" s="38"/>
    </row>
    <row r="52" ht="12.75">
      <c r="M52" s="12" t="s">
        <v>64</v>
      </c>
    </row>
    <row r="54" ht="12.75">
      <c r="Q54" s="12" t="s">
        <v>64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3795963" r:id="rId1"/>
    <oleObject progId="CorelDraw.Graphic.7" shapeId="2379596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9:Q55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3" width="9.7109375" style="12" customWidth="1"/>
    <col min="4" max="4" width="14.8515625" style="12" customWidth="1"/>
    <col min="5" max="5" width="6.7109375" style="12" customWidth="1"/>
    <col min="6" max="8" width="7.7109375" style="12" customWidth="1"/>
    <col min="9" max="9" width="7.7109375" style="76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77" t="s">
        <v>43</v>
      </c>
      <c r="B9" s="78"/>
      <c r="C9" s="78"/>
      <c r="D9" s="79">
        <v>27</v>
      </c>
      <c r="E9" s="80" t="s">
        <v>44</v>
      </c>
      <c r="F9" s="80"/>
      <c r="G9" s="81">
        <v>0.495</v>
      </c>
      <c r="H9" s="81"/>
      <c r="I9" s="82" t="s">
        <v>45</v>
      </c>
      <c r="J9" s="83">
        <v>0.61</v>
      </c>
      <c r="K9" s="84"/>
    </row>
    <row r="10" spans="1:13" ht="7.5" customHeight="1">
      <c r="A10" s="85"/>
      <c r="B10" s="85"/>
      <c r="C10" s="85"/>
      <c r="D10" s="85"/>
      <c r="E10" s="85"/>
      <c r="F10" s="85"/>
      <c r="G10" s="85"/>
      <c r="H10" s="85"/>
      <c r="I10" s="86"/>
      <c r="J10" s="85"/>
      <c r="K10" s="85"/>
      <c r="L10" s="85"/>
      <c r="M10" s="85"/>
    </row>
    <row r="11" spans="1:13" ht="12.75" customHeight="1">
      <c r="A11" s="87" t="s">
        <v>90</v>
      </c>
      <c r="B11" s="88"/>
      <c r="D11" s="89"/>
      <c r="E11" s="90"/>
      <c r="F11" s="90" t="s">
        <v>91</v>
      </c>
      <c r="G11" s="90"/>
      <c r="H11" s="90"/>
      <c r="I11" s="91"/>
      <c r="J11" s="87"/>
      <c r="K11" s="92" t="s">
        <v>48</v>
      </c>
      <c r="M11" s="13"/>
    </row>
    <row r="12" spans="1:13" ht="7.5" customHeight="1" thickBot="1">
      <c r="A12" s="93"/>
      <c r="B12" s="94"/>
      <c r="C12" s="95"/>
      <c r="D12" s="96"/>
      <c r="E12" s="95"/>
      <c r="F12" s="95"/>
      <c r="G12" s="97"/>
      <c r="H12" s="95"/>
      <c r="I12" s="98"/>
      <c r="J12" s="95"/>
      <c r="K12" s="95"/>
      <c r="L12" s="99"/>
      <c r="M12" s="99"/>
    </row>
    <row r="13" spans="1:11" s="99" customFormat="1" ht="12.75" customHeight="1">
      <c r="A13" s="100" t="s">
        <v>49</v>
      </c>
      <c r="B13" s="101" t="s">
        <v>92</v>
      </c>
      <c r="C13" s="100"/>
      <c r="D13" s="100"/>
      <c r="E13" s="101"/>
      <c r="F13" s="102" t="s">
        <v>51</v>
      </c>
      <c r="G13" s="101" t="s">
        <v>93</v>
      </c>
      <c r="H13" s="103"/>
      <c r="I13" s="104"/>
      <c r="J13" s="105" t="s">
        <v>53</v>
      </c>
      <c r="K13" s="101">
        <v>5727</v>
      </c>
    </row>
    <row r="14" ht="7.5" customHeight="1">
      <c r="I14" s="127"/>
    </row>
    <row r="15" spans="3:15" ht="12.75">
      <c r="C15" s="103"/>
      <c r="F15" s="107" t="s">
        <v>54</v>
      </c>
      <c r="G15" s="107" t="s">
        <v>55</v>
      </c>
      <c r="H15" s="107" t="s">
        <v>56</v>
      </c>
      <c r="I15" s="128" t="s">
        <v>57</v>
      </c>
      <c r="J15" s="107" t="s">
        <v>13</v>
      </c>
      <c r="K15" s="107" t="s">
        <v>58</v>
      </c>
      <c r="O15" s="12" t="s">
        <v>64</v>
      </c>
    </row>
    <row r="16" spans="2:11" ht="12.75" customHeight="1">
      <c r="B16" s="109">
        <v>1</v>
      </c>
      <c r="C16" s="110" t="s">
        <v>94</v>
      </c>
      <c r="D16" s="111"/>
      <c r="E16" s="112" t="str">
        <f>IF(I16&lt;G9,"OG",IF(I16&gt;=J9,"PROM","MG"))</f>
        <v>PROM</v>
      </c>
      <c r="F16" s="129">
        <v>2</v>
      </c>
      <c r="G16" s="109">
        <v>27</v>
      </c>
      <c r="H16" s="109">
        <v>31</v>
      </c>
      <c r="I16" s="113">
        <f>ROUNDDOWN(G16/H16,3)</f>
        <v>0.87</v>
      </c>
      <c r="J16" s="130">
        <v>6</v>
      </c>
      <c r="K16" s="114">
        <v>1</v>
      </c>
    </row>
    <row r="17" spans="2:11" ht="12.75" customHeight="1">
      <c r="B17" s="109">
        <v>2</v>
      </c>
      <c r="C17" s="110" t="s">
        <v>95</v>
      </c>
      <c r="D17" s="103"/>
      <c r="E17" s="112" t="str">
        <f>IF(I17&lt;G9,"OG",IF(I17&gt;=J9,"PROM","MG"))</f>
        <v>PROM</v>
      </c>
      <c r="F17" s="129">
        <v>2</v>
      </c>
      <c r="G17" s="109">
        <v>27</v>
      </c>
      <c r="H17" s="109">
        <v>26</v>
      </c>
      <c r="I17" s="113">
        <f>ROUNDDOWN(G17/H17,3)</f>
        <v>1.038</v>
      </c>
      <c r="J17" s="130">
        <v>6</v>
      </c>
      <c r="K17" s="115"/>
    </row>
    <row r="18" spans="2:11" ht="12.75" customHeight="1">
      <c r="B18" s="109">
        <v>3</v>
      </c>
      <c r="C18" s="110" t="s">
        <v>96</v>
      </c>
      <c r="D18" s="103"/>
      <c r="E18" s="112" t="str">
        <f>IF(I18&lt;G9,"OG",IF(I18&gt;=J9,"PROM","MG"))</f>
        <v>OG</v>
      </c>
      <c r="F18" s="129">
        <v>0</v>
      </c>
      <c r="G18" s="109">
        <v>19</v>
      </c>
      <c r="H18" s="109">
        <v>40</v>
      </c>
      <c r="I18" s="113">
        <f>ROUNDDOWN(G18/H18,3)</f>
        <v>0.475</v>
      </c>
      <c r="J18" s="130">
        <v>4</v>
      </c>
      <c r="K18" s="115"/>
    </row>
    <row r="19" spans="2:11" ht="12.75" customHeight="1">
      <c r="B19" s="116">
        <v>4</v>
      </c>
      <c r="C19" s="110" t="s">
        <v>96</v>
      </c>
      <c r="D19" s="111"/>
      <c r="E19" s="112" t="str">
        <f>IF(I19&lt;G9,"OG",IF(I19&gt;=J9,"PROM","MG"))</f>
        <v>OG</v>
      </c>
      <c r="F19" s="109">
        <v>2</v>
      </c>
      <c r="G19" s="109">
        <v>27</v>
      </c>
      <c r="H19" s="109">
        <v>72</v>
      </c>
      <c r="I19" s="113">
        <f>ROUNDDOWN(G19/H19,3)</f>
        <v>0.375</v>
      </c>
      <c r="J19" s="109">
        <v>3</v>
      </c>
      <c r="K19" s="115"/>
    </row>
    <row r="20" spans="1:12" ht="12.75" customHeight="1">
      <c r="A20" s="99"/>
      <c r="B20" s="118"/>
      <c r="C20" s="99" t="str">
        <f>IF(I20&lt;G9,"OG",IF(I20&gt;=J9,"PROM","MG"))</f>
        <v>MG</v>
      </c>
      <c r="D20" s="119"/>
      <c r="E20" s="120" t="s">
        <v>59</v>
      </c>
      <c r="F20" s="121">
        <f>SUM(F16:F19)</f>
        <v>6</v>
      </c>
      <c r="G20" s="121">
        <f>G16+G17+G18+G19</f>
        <v>100</v>
      </c>
      <c r="H20" s="121">
        <f>H16+H17+H18+H19</f>
        <v>169</v>
      </c>
      <c r="I20" s="122">
        <f>ROUNDDOWN(G20/H20,3)</f>
        <v>0.591</v>
      </c>
      <c r="J20" s="121">
        <f>MAX(J16:J19)</f>
        <v>6</v>
      </c>
      <c r="K20" s="123"/>
      <c r="L20" s="124"/>
    </row>
    <row r="21" spans="1:12" ht="7.5" customHeight="1" thickBot="1">
      <c r="A21" s="95"/>
      <c r="B21" s="131"/>
      <c r="C21" s="95"/>
      <c r="D21" s="95"/>
      <c r="E21" s="95"/>
      <c r="F21" s="95"/>
      <c r="G21" s="95"/>
      <c r="H21" s="95"/>
      <c r="I21" s="98"/>
      <c r="J21" s="95"/>
      <c r="K21" s="95"/>
      <c r="L21" s="99"/>
    </row>
    <row r="22" spans="1:11" ht="12.75" customHeight="1">
      <c r="A22" s="100" t="s">
        <v>49</v>
      </c>
      <c r="B22" s="101" t="s">
        <v>96</v>
      </c>
      <c r="C22" s="132"/>
      <c r="D22" s="132"/>
      <c r="E22" s="100"/>
      <c r="F22" s="102" t="s">
        <v>51</v>
      </c>
      <c r="G22" s="133" t="s">
        <v>97</v>
      </c>
      <c r="H22" s="103"/>
      <c r="I22" s="104"/>
      <c r="J22" s="105" t="s">
        <v>53</v>
      </c>
      <c r="K22" s="106">
        <v>1294</v>
      </c>
    </row>
    <row r="23" ht="7.5" customHeight="1">
      <c r="I23" s="104"/>
    </row>
    <row r="24" spans="3:11" ht="12.75" customHeight="1">
      <c r="C24" s="103"/>
      <c r="F24" s="107" t="s">
        <v>54</v>
      </c>
      <c r="G24" s="107" t="s">
        <v>55</v>
      </c>
      <c r="H24" s="107" t="s">
        <v>56</v>
      </c>
      <c r="I24" s="108" t="s">
        <v>57</v>
      </c>
      <c r="J24" s="107" t="s">
        <v>13</v>
      </c>
      <c r="K24" s="107" t="s">
        <v>58</v>
      </c>
    </row>
    <row r="25" spans="2:11" ht="12.75" customHeight="1">
      <c r="B25" s="109">
        <v>1</v>
      </c>
      <c r="C25" s="110" t="s">
        <v>95</v>
      </c>
      <c r="D25" s="111"/>
      <c r="E25" s="112" t="str">
        <f>IF(I25&lt;G9,"OG",IF(I25&gt;=J9,"PROM","MG"))</f>
        <v>OG</v>
      </c>
      <c r="F25" s="109">
        <v>2</v>
      </c>
      <c r="G25" s="109">
        <v>27</v>
      </c>
      <c r="H25" s="109">
        <v>63</v>
      </c>
      <c r="I25" s="113">
        <f>ROUNDDOWN(G25/H25,3)</f>
        <v>0.428</v>
      </c>
      <c r="J25" s="109">
        <v>5</v>
      </c>
      <c r="K25" s="114">
        <v>2</v>
      </c>
    </row>
    <row r="26" spans="2:11" ht="12.75" customHeight="1">
      <c r="B26" s="109">
        <v>2</v>
      </c>
      <c r="C26" s="110" t="s">
        <v>94</v>
      </c>
      <c r="D26" s="111"/>
      <c r="E26" s="112" t="str">
        <f>IF(I26&lt;G9,"OG",IF(I26&gt;=J9,"PROM","MG"))</f>
        <v>MG</v>
      </c>
      <c r="F26" s="109">
        <v>2</v>
      </c>
      <c r="G26" s="109">
        <v>27</v>
      </c>
      <c r="H26" s="109">
        <v>50</v>
      </c>
      <c r="I26" s="113">
        <f>ROUNDDOWN(G26/H26,3)</f>
        <v>0.54</v>
      </c>
      <c r="J26" s="109">
        <v>5</v>
      </c>
      <c r="K26" s="115"/>
    </row>
    <row r="27" spans="2:11" ht="12.75" customHeight="1">
      <c r="B27" s="109">
        <v>3</v>
      </c>
      <c r="C27" s="110" t="s">
        <v>92</v>
      </c>
      <c r="D27" s="111"/>
      <c r="E27" s="112" t="str">
        <f>IF(I27&lt;G9,"OG",IF(I27&gt;=J9,"PROM","MG"))</f>
        <v>PROM</v>
      </c>
      <c r="F27" s="109">
        <v>2</v>
      </c>
      <c r="G27" s="109">
        <v>27</v>
      </c>
      <c r="H27" s="109">
        <v>40</v>
      </c>
      <c r="I27" s="113">
        <f>ROUNDDOWN(G27/H27,3)</f>
        <v>0.675</v>
      </c>
      <c r="J27" s="109">
        <v>4</v>
      </c>
      <c r="K27" s="115"/>
    </row>
    <row r="28" spans="2:11" ht="12.75" customHeight="1">
      <c r="B28" s="116">
        <v>4</v>
      </c>
      <c r="C28" s="110" t="s">
        <v>92</v>
      </c>
      <c r="D28" s="111"/>
      <c r="E28" s="112" t="str">
        <f>IF(I28&lt;G9,"OG",IF(I28&gt;=J9,"PROM","MG"))</f>
        <v>OG</v>
      </c>
      <c r="F28" s="109">
        <v>0</v>
      </c>
      <c r="G28" s="109">
        <v>21</v>
      </c>
      <c r="H28" s="109">
        <v>72</v>
      </c>
      <c r="I28" s="113">
        <f>ROUNDDOWN(G28/H28,3)</f>
        <v>0.291</v>
      </c>
      <c r="J28" s="109">
        <v>4</v>
      </c>
      <c r="K28" s="115"/>
    </row>
    <row r="29" spans="1:13" ht="12.75" customHeight="1">
      <c r="A29" s="99"/>
      <c r="B29" s="118"/>
      <c r="C29" s="99" t="str">
        <f>IF(I29&lt;G9,"OG",IF(I29&gt;=J9,"PROM","MG"))</f>
        <v>OG</v>
      </c>
      <c r="D29" s="119"/>
      <c r="E29" s="120" t="s">
        <v>59</v>
      </c>
      <c r="F29" s="121">
        <f>SUM(F25:F28)</f>
        <v>6</v>
      </c>
      <c r="G29" s="121">
        <f>G25+G26+G27+G28</f>
        <v>102</v>
      </c>
      <c r="H29" s="121">
        <f>H25+H26+H27+H28</f>
        <v>225</v>
      </c>
      <c r="I29" s="122">
        <f>ROUNDDOWN(G29/H29,3)</f>
        <v>0.453</v>
      </c>
      <c r="J29" s="121">
        <f>MAX(J25:J28)</f>
        <v>5</v>
      </c>
      <c r="K29" s="123"/>
      <c r="M29" s="99"/>
    </row>
    <row r="30" spans="1:12" ht="7.5" customHeight="1" thickBot="1">
      <c r="A30" s="95"/>
      <c r="B30" s="131"/>
      <c r="C30" s="95"/>
      <c r="D30" s="95"/>
      <c r="E30" s="95"/>
      <c r="F30" s="95"/>
      <c r="G30" s="95"/>
      <c r="H30" s="95"/>
      <c r="I30" s="98"/>
      <c r="J30" s="125"/>
      <c r="K30" s="95"/>
      <c r="L30" s="99"/>
    </row>
    <row r="31" spans="1:11" ht="12.75" customHeight="1">
      <c r="A31" s="100" t="s">
        <v>49</v>
      </c>
      <c r="B31" s="101" t="s">
        <v>94</v>
      </c>
      <c r="C31" s="100"/>
      <c r="D31" s="100"/>
      <c r="E31" s="100"/>
      <c r="F31" s="102" t="s">
        <v>51</v>
      </c>
      <c r="G31" s="101" t="s">
        <v>93</v>
      </c>
      <c r="H31" s="103"/>
      <c r="I31" s="104"/>
      <c r="J31" s="105" t="s">
        <v>53</v>
      </c>
      <c r="K31" s="106">
        <v>8904</v>
      </c>
    </row>
    <row r="32" ht="7.5" customHeight="1">
      <c r="I32" s="104"/>
    </row>
    <row r="33" spans="3:11" ht="12.75" customHeight="1">
      <c r="C33" s="103"/>
      <c r="F33" s="107" t="s">
        <v>54</v>
      </c>
      <c r="G33" s="107" t="s">
        <v>55</v>
      </c>
      <c r="H33" s="107" t="s">
        <v>56</v>
      </c>
      <c r="I33" s="108" t="s">
        <v>57</v>
      </c>
      <c r="J33" s="107" t="s">
        <v>13</v>
      </c>
      <c r="K33" s="107" t="s">
        <v>58</v>
      </c>
    </row>
    <row r="34" spans="2:14" ht="12.75" customHeight="1">
      <c r="B34" s="109">
        <v>1</v>
      </c>
      <c r="C34" s="110" t="s">
        <v>92</v>
      </c>
      <c r="D34" s="111"/>
      <c r="E34" s="112" t="str">
        <f>IF(I34&lt;G9,"OG",IF(I34&gt;=J9,"PROM","MG"))</f>
        <v>OG</v>
      </c>
      <c r="F34" s="109">
        <v>0</v>
      </c>
      <c r="G34" s="109">
        <v>12</v>
      </c>
      <c r="H34" s="109">
        <v>31</v>
      </c>
      <c r="I34" s="113">
        <f>ROUNDDOWN(G34/H34,3)</f>
        <v>0.387</v>
      </c>
      <c r="J34" s="109">
        <v>2</v>
      </c>
      <c r="K34" s="114">
        <v>3</v>
      </c>
      <c r="N34" s="99"/>
    </row>
    <row r="35" spans="2:11" ht="12.75" customHeight="1">
      <c r="B35" s="109">
        <v>2</v>
      </c>
      <c r="C35" s="110" t="s">
        <v>96</v>
      </c>
      <c r="D35" s="111"/>
      <c r="E35" s="112" t="str">
        <f>IF(I35&lt;G9,"OG",IF(I35&gt;=J9,"PROM","MG"))</f>
        <v>OG</v>
      </c>
      <c r="F35" s="109">
        <v>0</v>
      </c>
      <c r="G35" s="109">
        <v>21</v>
      </c>
      <c r="H35" s="109">
        <v>50</v>
      </c>
      <c r="I35" s="113">
        <f>ROUNDDOWN(G35/H35,3)</f>
        <v>0.42</v>
      </c>
      <c r="J35" s="109">
        <v>2</v>
      </c>
      <c r="K35" s="115"/>
    </row>
    <row r="36" spans="2:11" ht="12.75" customHeight="1">
      <c r="B36" s="109">
        <v>3</v>
      </c>
      <c r="C36" s="110" t="s">
        <v>95</v>
      </c>
      <c r="D36" s="111"/>
      <c r="E36" s="112" t="str">
        <f>IF(I36&lt;G9,"OG",IF(I36&gt;=J9,"PROM","MG"))</f>
        <v>MG</v>
      </c>
      <c r="F36" s="109">
        <v>2</v>
      </c>
      <c r="G36" s="109">
        <v>27</v>
      </c>
      <c r="H36" s="109">
        <v>46</v>
      </c>
      <c r="I36" s="113">
        <f>ROUNDDOWN(G36/H36,3)</f>
        <v>0.586</v>
      </c>
      <c r="J36" s="109">
        <v>2</v>
      </c>
      <c r="K36" s="115"/>
    </row>
    <row r="37" spans="2:11" ht="12.75" customHeight="1">
      <c r="B37" s="116">
        <v>4</v>
      </c>
      <c r="C37" s="110" t="s">
        <v>95</v>
      </c>
      <c r="D37" s="111"/>
      <c r="E37" s="117" t="str">
        <f>IF(I37&lt;G9,"OG",IF(I37&gt;=J9,"PROM","MG"))</f>
        <v>OG</v>
      </c>
      <c r="F37" s="109">
        <v>1</v>
      </c>
      <c r="G37" s="109">
        <v>27</v>
      </c>
      <c r="H37" s="109">
        <v>69</v>
      </c>
      <c r="I37" s="113">
        <f>ROUNDDOWN(G37/H37,3)</f>
        <v>0.391</v>
      </c>
      <c r="J37" s="109">
        <v>2</v>
      </c>
      <c r="K37" s="115"/>
    </row>
    <row r="38" spans="1:12" ht="12.75" customHeight="1">
      <c r="A38" s="99"/>
      <c r="B38" s="118"/>
      <c r="C38" s="99" t="str">
        <f>IF(I38&lt;G9,"OG",IF(I38&gt;=J9,"PROM","MG"))</f>
        <v>OG</v>
      </c>
      <c r="D38" s="119"/>
      <c r="E38" s="120" t="s">
        <v>59</v>
      </c>
      <c r="F38" s="121">
        <f>SUM(F34:F37)</f>
        <v>3</v>
      </c>
      <c r="G38" s="121">
        <f>G34+G35+G36+G37</f>
        <v>87</v>
      </c>
      <c r="H38" s="121">
        <f>H34+H35+H36+H37</f>
        <v>196</v>
      </c>
      <c r="I38" s="122">
        <f>ROUNDDOWN(G38/H38,3)</f>
        <v>0.443</v>
      </c>
      <c r="J38" s="121">
        <f>MAX(J34:J37)</f>
        <v>2</v>
      </c>
      <c r="K38" s="123"/>
      <c r="L38" s="124"/>
    </row>
    <row r="39" spans="1:12" ht="7.5" customHeight="1" thickBot="1">
      <c r="A39" s="95"/>
      <c r="B39" s="131"/>
      <c r="C39" s="95"/>
      <c r="D39" s="95"/>
      <c r="E39" s="95"/>
      <c r="F39" s="95"/>
      <c r="G39" s="95"/>
      <c r="H39" s="95"/>
      <c r="I39" s="98"/>
      <c r="J39" s="95"/>
      <c r="K39" s="95"/>
      <c r="L39" s="99"/>
    </row>
    <row r="40" spans="1:11" ht="12.75" customHeight="1">
      <c r="A40" s="134" t="s">
        <v>49</v>
      </c>
      <c r="B40" s="101" t="s">
        <v>95</v>
      </c>
      <c r="C40" s="101"/>
      <c r="D40" s="101"/>
      <c r="E40" s="101"/>
      <c r="F40" s="102" t="s">
        <v>51</v>
      </c>
      <c r="G40" s="101" t="s">
        <v>98</v>
      </c>
      <c r="H40" s="103"/>
      <c r="I40" s="104"/>
      <c r="J40" s="105" t="s">
        <v>53</v>
      </c>
      <c r="K40" s="101">
        <v>4880</v>
      </c>
    </row>
    <row r="41" ht="7.5" customHeight="1"/>
    <row r="42" spans="3:11" ht="12.75" customHeight="1">
      <c r="C42" s="103"/>
      <c r="F42" s="107" t="s">
        <v>54</v>
      </c>
      <c r="G42" s="107" t="s">
        <v>55</v>
      </c>
      <c r="H42" s="107" t="s">
        <v>56</v>
      </c>
      <c r="I42" s="128" t="s">
        <v>57</v>
      </c>
      <c r="J42" s="107" t="s">
        <v>13</v>
      </c>
      <c r="K42" s="107" t="s">
        <v>58</v>
      </c>
    </row>
    <row r="43" spans="2:11" ht="12.75" customHeight="1">
      <c r="B43" s="109">
        <v>1</v>
      </c>
      <c r="C43" s="110" t="s">
        <v>96</v>
      </c>
      <c r="D43" s="111"/>
      <c r="E43" s="112" t="str">
        <f>IF(I43&lt;G9,"OG",IF(I43&gt;=J9,"PROM","MG"))</f>
        <v>OG</v>
      </c>
      <c r="F43" s="109">
        <v>0</v>
      </c>
      <c r="G43" s="109">
        <v>16</v>
      </c>
      <c r="H43" s="109">
        <v>63</v>
      </c>
      <c r="I43" s="113">
        <f>ROUNDDOWN(G43/H43,3)</f>
        <v>0.253</v>
      </c>
      <c r="J43" s="109">
        <v>2</v>
      </c>
      <c r="K43" s="114">
        <v>4</v>
      </c>
    </row>
    <row r="44" spans="1:11" ht="12.75" customHeight="1">
      <c r="A44" s="12" t="s">
        <v>64</v>
      </c>
      <c r="B44" s="109">
        <v>2</v>
      </c>
      <c r="C44" s="110" t="s">
        <v>92</v>
      </c>
      <c r="D44" s="111"/>
      <c r="E44" s="112" t="str">
        <f>IF(I44&lt;G9,"OG",IF(I44&gt;=J9,"PROM","MG"))</f>
        <v>MG</v>
      </c>
      <c r="F44" s="109">
        <v>0</v>
      </c>
      <c r="G44" s="109">
        <v>14</v>
      </c>
      <c r="H44" s="109">
        <v>26</v>
      </c>
      <c r="I44" s="113">
        <f>ROUNDDOWN(G44/H44,3)</f>
        <v>0.538</v>
      </c>
      <c r="J44" s="109">
        <v>2</v>
      </c>
      <c r="K44" s="115"/>
    </row>
    <row r="45" spans="2:11" ht="12.75" customHeight="1">
      <c r="B45" s="109">
        <v>3</v>
      </c>
      <c r="C45" s="110" t="s">
        <v>94</v>
      </c>
      <c r="D45" s="111"/>
      <c r="E45" s="112" t="str">
        <f>IF(I45&lt;G9,"OG",IF(I45&gt;=J9,"PROM","MG"))</f>
        <v>OG</v>
      </c>
      <c r="F45" s="109">
        <v>0</v>
      </c>
      <c r="G45" s="109">
        <v>22</v>
      </c>
      <c r="H45" s="109">
        <v>46</v>
      </c>
      <c r="I45" s="113">
        <f>ROUNDDOWN(G45/H45,3)</f>
        <v>0.478</v>
      </c>
      <c r="J45" s="109">
        <v>3</v>
      </c>
      <c r="K45" s="115"/>
    </row>
    <row r="46" spans="2:11" ht="12.75" customHeight="1">
      <c r="B46" s="109">
        <v>4</v>
      </c>
      <c r="C46" s="110" t="s">
        <v>94</v>
      </c>
      <c r="D46" s="111"/>
      <c r="E46" s="112" t="str">
        <f>IF(I46&lt;G9,"OG",IF(I46&gt;=J9,"PROM","MG"))</f>
        <v>OG</v>
      </c>
      <c r="F46" s="109">
        <v>1</v>
      </c>
      <c r="G46" s="109">
        <v>27</v>
      </c>
      <c r="H46" s="109">
        <v>69</v>
      </c>
      <c r="I46" s="113">
        <f>ROUNDDOWN(G46/H46,3)</f>
        <v>0.391</v>
      </c>
      <c r="J46" s="109">
        <v>3</v>
      </c>
      <c r="K46" s="115"/>
    </row>
    <row r="47" spans="1:12" ht="12.75" customHeight="1">
      <c r="A47" s="99"/>
      <c r="B47" s="118"/>
      <c r="C47" s="99" t="str">
        <f>IF(I47&lt;G9,"OG",IF(I47&gt;=J9,"PROM","MG"))</f>
        <v>OG</v>
      </c>
      <c r="D47" s="119"/>
      <c r="E47" s="120" t="s">
        <v>59</v>
      </c>
      <c r="F47" s="121">
        <f>SUM(F43:F46)</f>
        <v>1</v>
      </c>
      <c r="G47" s="121">
        <f>G43+G44+G45+G46</f>
        <v>79</v>
      </c>
      <c r="H47" s="121">
        <f>H43+H44+H45+H46</f>
        <v>204</v>
      </c>
      <c r="I47" s="122">
        <f>ROUNDDOWN(G47/H47,3)</f>
        <v>0.387</v>
      </c>
      <c r="J47" s="121">
        <f>MAX(J43:J46)</f>
        <v>3</v>
      </c>
      <c r="K47" s="123"/>
      <c r="L47" s="124"/>
    </row>
    <row r="48" spans="1:12" ht="7.5" customHeight="1" thickBot="1">
      <c r="A48" s="95"/>
      <c r="B48" s="131"/>
      <c r="C48" s="95"/>
      <c r="D48" s="95"/>
      <c r="E48" s="95"/>
      <c r="F48" s="95"/>
      <c r="G48" s="95"/>
      <c r="H48" s="95"/>
      <c r="I48" s="98"/>
      <c r="J48" s="95"/>
      <c r="K48" s="95"/>
      <c r="L48" s="99"/>
    </row>
    <row r="49" spans="1:12" ht="15" customHeight="1">
      <c r="A49" s="99"/>
      <c r="B49" s="118"/>
      <c r="C49" s="99"/>
      <c r="D49" s="99"/>
      <c r="E49" s="99"/>
      <c r="F49" s="99"/>
      <c r="G49" s="99"/>
      <c r="H49" s="99"/>
      <c r="I49" s="135"/>
      <c r="J49" s="99"/>
      <c r="K49" s="99"/>
      <c r="L49" s="99"/>
    </row>
    <row r="50" spans="1:10" ht="13.5" customHeight="1">
      <c r="A50" s="99"/>
      <c r="B50" s="118"/>
      <c r="C50" s="99"/>
      <c r="D50" s="99"/>
      <c r="E50" s="99"/>
      <c r="F50" s="118"/>
      <c r="G50" s="118"/>
      <c r="H50" s="118"/>
      <c r="I50" s="127"/>
      <c r="J50" s="118"/>
    </row>
    <row r="51" spans="1:10" ht="13.5" customHeight="1">
      <c r="A51" s="99"/>
      <c r="B51" s="118"/>
      <c r="C51" s="99"/>
      <c r="D51" s="99"/>
      <c r="E51" s="99"/>
      <c r="F51" s="118"/>
      <c r="G51" s="118"/>
      <c r="H51" s="118"/>
      <c r="I51" s="127"/>
      <c r="J51" s="118"/>
    </row>
    <row r="52" spans="1:10" ht="13.5" customHeight="1">
      <c r="A52" s="99"/>
      <c r="B52" s="118"/>
      <c r="C52" s="99"/>
      <c r="D52" s="99"/>
      <c r="E52" s="99"/>
      <c r="F52" s="38"/>
      <c r="G52" s="38"/>
      <c r="H52" s="38"/>
      <c r="I52" s="127"/>
      <c r="J52" s="38"/>
    </row>
    <row r="53" ht="12.75">
      <c r="M53" s="12" t="s">
        <v>64</v>
      </c>
    </row>
    <row r="55" ht="12.75">
      <c r="Q55" s="12" t="s">
        <v>64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4"/>
  <legacyDrawing r:id="rId3"/>
  <oleObjects>
    <oleObject progId="CorelDraw.Graphic.7" shapeId="23817878" r:id="rId1"/>
    <oleObject progId="CorelDraw.Graphic.7" shapeId="238178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2011-03-13T20:40:23Z</cp:lastPrinted>
  <dcterms:created xsi:type="dcterms:W3CDTF">2002-10-20T15:31:44Z</dcterms:created>
  <dcterms:modified xsi:type="dcterms:W3CDTF">2011-03-13T20:41:11Z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