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2120" windowHeight="4332" activeTab="0"/>
  </bookViews>
  <sheets>
    <sheet name="District en Gewestelijke finale" sheetId="1" r:id="rId1"/>
  </sheets>
  <definedNames>
    <definedName name="_xlnm.Print_Area" localSheetId="0">'District en Gewestelijke finale'!$A$2:$M$49</definedName>
  </definedNames>
  <calcPr fullCalcOnLoad="1"/>
</workbook>
</file>

<file path=xl/sharedStrings.xml><?xml version="1.0" encoding="utf-8"?>
<sst xmlns="http://schemas.openxmlformats.org/spreadsheetml/2006/main" count="76" uniqueCount="31">
  <si>
    <t xml:space="preserve">Speler: </t>
  </si>
  <si>
    <t>Club:</t>
  </si>
  <si>
    <t>Lic:</t>
  </si>
  <si>
    <t>Totaal</t>
  </si>
  <si>
    <t>P</t>
  </si>
  <si>
    <t>CAR</t>
  </si>
  <si>
    <t>B</t>
  </si>
  <si>
    <t>GEM</t>
  </si>
  <si>
    <t>HR</t>
  </si>
  <si>
    <t>Plaats</t>
  </si>
  <si>
    <t>Te spelen punten :</t>
  </si>
  <si>
    <t>Promotie :</t>
  </si>
  <si>
    <t xml:space="preserve"> </t>
  </si>
  <si>
    <t>2,30M</t>
  </si>
  <si>
    <t xml:space="preserve">   Gemiddelde :</t>
  </si>
  <si>
    <t>Datum:</t>
  </si>
  <si>
    <t>Formaat: 2,10m</t>
  </si>
  <si>
    <t>BC Kon. De Gildevrienden</t>
  </si>
  <si>
    <t>zondag 05.03.2011</t>
  </si>
  <si>
    <t>NOPPE Robert</t>
  </si>
  <si>
    <t>FOUBERT Benny</t>
  </si>
  <si>
    <t>BC Kon. Sint Niklase B. A.</t>
  </si>
  <si>
    <t>DE WITTE Franky</t>
  </si>
  <si>
    <t>BC 't Sleepbootje</t>
  </si>
  <si>
    <t>MUYSHONDT Robert</t>
  </si>
  <si>
    <t>De Witte Franky</t>
  </si>
  <si>
    <t>Noppe Robert</t>
  </si>
  <si>
    <t>Muyshondt Robert</t>
  </si>
  <si>
    <t>Foubert Benny</t>
  </si>
  <si>
    <r>
      <rPr>
        <b/>
        <sz val="10"/>
        <rFont val="Arial"/>
        <family val="2"/>
      </rPr>
      <t>MUYSHONDT Robert</t>
    </r>
    <r>
      <rPr>
        <sz val="10"/>
        <rFont val="Arial"/>
        <family val="2"/>
      </rPr>
      <t xml:space="preserve"> zal ons district vertegenwoordigen op de gewestelijke finale die </t>
    </r>
  </si>
  <si>
    <t xml:space="preserve">plaats vind op 2 / 3 april in district Dender.   </t>
  </si>
</sst>
</file>

<file path=xl/styles.xml><?xml version="1.0" encoding="utf-8"?>
<styleSheet xmlns="http://schemas.openxmlformats.org/spreadsheetml/2006/main">
  <numFmts count="1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"/>
    <numFmt numFmtId="173" formatCode="[$-413]d/mmm/yy;@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i/>
      <sz val="48"/>
      <name val="Arial"/>
      <family val="2"/>
    </font>
    <font>
      <b/>
      <sz val="8.5"/>
      <name val="Arial"/>
      <family val="2"/>
    </font>
    <font>
      <b/>
      <sz val="8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0"/>
      <color indexed="8"/>
      <name val="Arial"/>
      <family val="0"/>
    </font>
    <font>
      <b/>
      <i/>
      <sz val="14"/>
      <color indexed="8"/>
      <name val="Arial"/>
      <family val="0"/>
    </font>
    <font>
      <i/>
      <sz val="14"/>
      <color indexed="8"/>
      <name val="Arial"/>
      <family val="0"/>
    </font>
    <font>
      <b/>
      <sz val="12"/>
      <color indexed="8"/>
      <name val="Arial"/>
      <family val="0"/>
    </font>
    <font>
      <b/>
      <i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0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32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2" fontId="0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172" fontId="3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16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172" fontId="0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7" fillId="0" borderId="11" xfId="0" applyFont="1" applyBorder="1" applyAlignment="1">
      <alignment horizontal="right"/>
    </xf>
    <xf numFmtId="172" fontId="0" fillId="0" borderId="0" xfId="0" applyNumberFormat="1" applyFont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172" fontId="7" fillId="33" borderId="13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right"/>
    </xf>
    <xf numFmtId="0" fontId="0" fillId="0" borderId="15" xfId="0" applyFont="1" applyBorder="1" applyAlignment="1">
      <alignment horizontal="center"/>
    </xf>
    <xf numFmtId="172" fontId="0" fillId="0" borderId="13" xfId="0" applyNumberFormat="1" applyFont="1" applyBorder="1" applyAlignment="1">
      <alignment horizontal="center"/>
    </xf>
    <xf numFmtId="172" fontId="0" fillId="0" borderId="16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172" fontId="7" fillId="0" borderId="13" xfId="0" applyNumberFormat="1" applyFont="1" applyBorder="1" applyAlignment="1">
      <alignment horizontal="center"/>
    </xf>
    <xf numFmtId="172" fontId="7" fillId="0" borderId="16" xfId="0" applyNumberFormat="1" applyFont="1" applyBorder="1" applyAlignment="1">
      <alignment horizontal="center"/>
    </xf>
    <xf numFmtId="2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 applyProtection="1">
      <alignment horizontal="left"/>
      <protection locked="0"/>
    </xf>
    <xf numFmtId="0" fontId="0" fillId="0" borderId="14" xfId="0" applyFont="1" applyBorder="1" applyAlignment="1">
      <alignment/>
    </xf>
    <xf numFmtId="172" fontId="7" fillId="0" borderId="14" xfId="0" applyNumberFormat="1" applyFont="1" applyBorder="1" applyAlignment="1" applyProtection="1">
      <alignment horizontal="center"/>
      <protection locked="0"/>
    </xf>
    <xf numFmtId="172" fontId="0" fillId="0" borderId="14" xfId="0" applyNumberFormat="1" applyFont="1" applyBorder="1" applyAlignment="1">
      <alignment horizontal="right"/>
    </xf>
    <xf numFmtId="172" fontId="7" fillId="0" borderId="14" xfId="0" applyNumberFormat="1" applyFont="1" applyBorder="1" applyAlignment="1" applyProtection="1">
      <alignment horizontal="right"/>
      <protection locked="0"/>
    </xf>
    <xf numFmtId="0" fontId="0" fillId="0" borderId="17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72" fontId="9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0" fillId="0" borderId="0" xfId="0" applyFont="1" applyFill="1" applyAlignment="1" quotePrefix="1">
      <alignment horizontal="left"/>
    </xf>
    <xf numFmtId="0" fontId="2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49" fillId="0" borderId="0" xfId="0" applyFont="1" applyAlignment="1">
      <alignment horizontal="right"/>
    </xf>
    <xf numFmtId="172" fontId="0" fillId="0" borderId="11" xfId="0" applyNumberFormat="1" applyFont="1" applyBorder="1" applyAlignment="1">
      <alignment horizont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0" fillId="0" borderId="20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0" fillId="0" borderId="2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4" fillId="0" borderId="0" xfId="0" applyFont="1" applyAlignment="1">
      <alignment horizontal="left"/>
    </xf>
    <xf numFmtId="173" fontId="4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7</xdr:row>
      <xdr:rowOff>114300</xdr:rowOff>
    </xdr:to>
    <xdr:sp>
      <xdr:nvSpPr>
        <xdr:cNvPr id="1" name="Rectangle 2"/>
        <xdr:cNvSpPr>
          <a:spLocks/>
        </xdr:cNvSpPr>
      </xdr:nvSpPr>
      <xdr:spPr>
        <a:xfrm>
          <a:off x="0" y="0"/>
          <a:ext cx="6181725" cy="124777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KONINKLIJKE BELGISCHE BILJARTBOND
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Gewest Beide Vlaanderen
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DISTRICTFINALE
</a:t>
          </a:r>
        </a:p>
      </xdr:txBody>
    </xdr:sp>
    <xdr:clientData/>
  </xdr:twoCellAnchor>
  <xdr:twoCellAnchor>
    <xdr:from>
      <xdr:col>0</xdr:col>
      <xdr:colOff>0</xdr:colOff>
      <xdr:row>5</xdr:row>
      <xdr:rowOff>9525</xdr:rowOff>
    </xdr:from>
    <xdr:to>
      <xdr:col>4</xdr:col>
      <xdr:colOff>133350</xdr:colOff>
      <xdr:row>7</xdr:row>
      <xdr:rowOff>85725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0" y="819150"/>
          <a:ext cx="2152650" cy="4000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District Waasland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KAMPIOENSCHAP van BELGIË</a:t>
          </a:r>
        </a:p>
      </xdr:txBody>
    </xdr:sp>
    <xdr:clientData/>
  </xdr:twoCellAnchor>
  <xdr:twoCellAnchor>
    <xdr:from>
      <xdr:col>5</xdr:col>
      <xdr:colOff>66675</xdr:colOff>
      <xdr:row>5</xdr:row>
      <xdr:rowOff>9525</xdr:rowOff>
    </xdr:from>
    <xdr:to>
      <xdr:col>11</xdr:col>
      <xdr:colOff>514350</xdr:colOff>
      <xdr:row>7</xdr:row>
      <xdr:rowOff>85725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2533650" y="819150"/>
          <a:ext cx="3533775" cy="4000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0" tIns="27432" rIns="36576" bIns="0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Sportjaar 2010 - 2011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3° KLASSE  DRIEBANDEN  KLEIN BILJART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R54"/>
  <sheetViews>
    <sheetView tabSelected="1" zoomScaleSheetLayoutView="100" zoomScalePageLayoutView="0" workbookViewId="0" topLeftCell="A1">
      <selection activeCell="P30" sqref="P30"/>
    </sheetView>
  </sheetViews>
  <sheetFormatPr defaultColWidth="9.140625" defaultRowHeight="12.75"/>
  <cols>
    <col min="1" max="1" width="7.7109375" style="1" customWidth="1"/>
    <col min="2" max="2" width="3.140625" style="2" customWidth="1"/>
    <col min="3" max="4" width="9.7109375" style="1" customWidth="1"/>
    <col min="5" max="5" width="6.7109375" style="1" customWidth="1"/>
    <col min="6" max="8" width="7.7109375" style="1" customWidth="1"/>
    <col min="9" max="10" width="7.7109375" style="3" customWidth="1"/>
    <col min="11" max="11" width="7.7109375" style="1" customWidth="1"/>
    <col min="12" max="12" width="9.421875" style="1" customWidth="1"/>
    <col min="13" max="13" width="6.7109375" style="1" hidden="1" customWidth="1"/>
    <col min="14" max="14" width="5.7109375" style="1" customWidth="1"/>
    <col min="15" max="15" width="8.8515625" style="1" customWidth="1"/>
    <col min="16" max="16" width="9.00390625" style="1" customWidth="1"/>
    <col min="17" max="16384" width="8.8515625" style="1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5.75" customHeight="1"/>
    <row r="9" spans="1:14" ht="12.75" customHeight="1">
      <c r="A9" s="61" t="s">
        <v>10</v>
      </c>
      <c r="B9" s="62"/>
      <c r="C9" s="62"/>
      <c r="D9" s="38">
        <v>27</v>
      </c>
      <c r="E9" s="23"/>
      <c r="F9" s="39" t="s">
        <v>14</v>
      </c>
      <c r="G9" s="40"/>
      <c r="H9" s="40">
        <v>0.562</v>
      </c>
      <c r="I9" s="41"/>
      <c r="J9" s="41" t="s">
        <v>11</v>
      </c>
      <c r="K9" s="42">
        <v>0.688</v>
      </c>
      <c r="L9" s="43"/>
      <c r="M9" s="50"/>
      <c r="N9" s="4"/>
    </row>
    <row r="10" spans="1:14" ht="7.5" customHeight="1">
      <c r="A10" s="4"/>
      <c r="B10" s="4"/>
      <c r="C10" s="4"/>
      <c r="D10" s="4"/>
      <c r="E10" s="4"/>
      <c r="F10" s="4"/>
      <c r="G10" s="4"/>
      <c r="H10" s="4"/>
      <c r="I10" s="5"/>
      <c r="J10" s="5"/>
      <c r="K10" s="4"/>
      <c r="L10" s="4"/>
      <c r="M10" s="4"/>
      <c r="N10" s="4"/>
    </row>
    <row r="11" spans="1:14" ht="12.75" customHeight="1">
      <c r="A11" s="7" t="s">
        <v>15</v>
      </c>
      <c r="B11" s="64" t="s">
        <v>18</v>
      </c>
      <c r="C11" s="64"/>
      <c r="D11" s="64"/>
      <c r="E11" s="7"/>
      <c r="F11" s="52" t="s">
        <v>1</v>
      </c>
      <c r="G11" s="63" t="s">
        <v>17</v>
      </c>
      <c r="H11" s="63"/>
      <c r="I11" s="63"/>
      <c r="J11" s="63"/>
      <c r="K11" s="6"/>
      <c r="L11" s="52" t="s">
        <v>16</v>
      </c>
      <c r="N11" s="2"/>
    </row>
    <row r="12" spans="1:14" ht="7.5" customHeight="1" thickBot="1">
      <c r="A12" s="8"/>
      <c r="B12" s="9"/>
      <c r="C12" s="10"/>
      <c r="D12" s="11"/>
      <c r="E12" s="10"/>
      <c r="F12" s="10"/>
      <c r="G12" s="12"/>
      <c r="H12" s="10"/>
      <c r="I12" s="13"/>
      <c r="J12" s="13"/>
      <c r="K12" s="10"/>
      <c r="L12" s="10"/>
      <c r="M12" s="14"/>
      <c r="N12" s="14"/>
    </row>
    <row r="13" spans="1:12" s="14" customFormat="1" ht="15" customHeight="1">
      <c r="A13" s="15" t="s">
        <v>0</v>
      </c>
      <c r="B13" s="60" t="s">
        <v>24</v>
      </c>
      <c r="C13" s="60"/>
      <c r="D13" s="60"/>
      <c r="E13" s="60"/>
      <c r="F13" s="18" t="s">
        <v>1</v>
      </c>
      <c r="G13" s="16" t="s">
        <v>21</v>
      </c>
      <c r="H13" s="15"/>
      <c r="I13" s="53"/>
      <c r="J13" s="53"/>
      <c r="K13" s="18" t="s">
        <v>2</v>
      </c>
      <c r="L13" s="51">
        <v>8332</v>
      </c>
    </row>
    <row r="14" spans="9:10" ht="15" customHeight="1">
      <c r="I14" s="19"/>
      <c r="J14" s="19"/>
    </row>
    <row r="15" spans="3:12" ht="15" customHeight="1">
      <c r="C15" s="17"/>
      <c r="F15" s="20" t="s">
        <v>4</v>
      </c>
      <c r="G15" s="20" t="s">
        <v>5</v>
      </c>
      <c r="H15" s="20" t="s">
        <v>6</v>
      </c>
      <c r="I15" s="21" t="s">
        <v>7</v>
      </c>
      <c r="J15" s="21" t="s">
        <v>13</v>
      </c>
      <c r="K15" s="20" t="s">
        <v>8</v>
      </c>
      <c r="L15" s="20" t="s">
        <v>9</v>
      </c>
    </row>
    <row r="16" spans="2:12" ht="15" customHeight="1">
      <c r="B16" s="22">
        <v>1</v>
      </c>
      <c r="C16" s="57" t="s">
        <v>28</v>
      </c>
      <c r="D16" s="58"/>
      <c r="E16" s="24" t="str">
        <f>IF(I16&lt;H9,"OG",IF(I16&gt;=K9,"PROM","MG"))</f>
        <v>PROM</v>
      </c>
      <c r="F16" s="25">
        <v>2</v>
      </c>
      <c r="G16" s="22">
        <v>27</v>
      </c>
      <c r="H16" s="22">
        <v>36</v>
      </c>
      <c r="I16" s="26">
        <f>ROUNDDOWN(G16/H16,3)</f>
        <v>0.75</v>
      </c>
      <c r="J16" s="27">
        <f>TRUNC(I16*0.9082,3)</f>
        <v>0.681</v>
      </c>
      <c r="K16" s="28">
        <v>4</v>
      </c>
      <c r="L16" s="54">
        <v>1</v>
      </c>
    </row>
    <row r="17" spans="2:12" ht="15" customHeight="1">
      <c r="B17" s="22">
        <v>2</v>
      </c>
      <c r="C17" s="57" t="s">
        <v>25</v>
      </c>
      <c r="D17" s="58"/>
      <c r="E17" s="24" t="str">
        <f>IF(I17&lt;H9,"OG",IF(I17&gt;=K9,"PROM","MG"))</f>
        <v>OG</v>
      </c>
      <c r="F17" s="25">
        <v>2</v>
      </c>
      <c r="G17" s="22">
        <v>27</v>
      </c>
      <c r="H17" s="22">
        <v>59</v>
      </c>
      <c r="I17" s="26">
        <f>ROUNDDOWN(G17/H17,3)</f>
        <v>0.457</v>
      </c>
      <c r="J17" s="27">
        <f>TRUNC(I17*0.9082,3)</f>
        <v>0.415</v>
      </c>
      <c r="K17" s="28">
        <v>4</v>
      </c>
      <c r="L17" s="55"/>
    </row>
    <row r="18" spans="2:12" ht="15" customHeight="1">
      <c r="B18" s="22">
        <v>3</v>
      </c>
      <c r="C18" s="57" t="s">
        <v>26</v>
      </c>
      <c r="D18" s="58"/>
      <c r="E18" s="24" t="str">
        <f>IF(I18&lt;H9,"OG",IF(I18&gt;=K9,"PROM","MG"))</f>
        <v>MG</v>
      </c>
      <c r="F18" s="25">
        <v>2</v>
      </c>
      <c r="G18" s="22">
        <v>27</v>
      </c>
      <c r="H18" s="22">
        <v>47</v>
      </c>
      <c r="I18" s="26">
        <f>ROUNDDOWN(G18/H18,3)</f>
        <v>0.574</v>
      </c>
      <c r="J18" s="27">
        <f>TRUNC(I18*0.9082,3)</f>
        <v>0.521</v>
      </c>
      <c r="K18" s="28">
        <v>2</v>
      </c>
      <c r="L18" s="55"/>
    </row>
    <row r="19" spans="1:13" ht="15" customHeight="1">
      <c r="A19" s="14"/>
      <c r="B19" s="29"/>
      <c r="C19" s="14" t="str">
        <f>IF(I19&lt;H9,"OG",IF(I19&gt;=K9,"PROM","MG"))</f>
        <v>MG</v>
      </c>
      <c r="D19" s="30"/>
      <c r="E19" s="31" t="s">
        <v>3</v>
      </c>
      <c r="F19" s="32">
        <f>SUM(F16:F18)</f>
        <v>6</v>
      </c>
      <c r="G19" s="32">
        <f>G16+G17+G18</f>
        <v>81</v>
      </c>
      <c r="H19" s="32">
        <f>H16+H17+H18</f>
        <v>142</v>
      </c>
      <c r="I19" s="33">
        <f>ROUNDDOWN(G19/H19,3)</f>
        <v>0.57</v>
      </c>
      <c r="J19" s="34">
        <f>TRUNC(I19*0.9082,3)</f>
        <v>0.517</v>
      </c>
      <c r="K19" s="32">
        <f>MAX(K16:K18)</f>
        <v>4</v>
      </c>
      <c r="L19" s="56"/>
      <c r="M19" s="35"/>
    </row>
    <row r="20" spans="1:13" ht="15" customHeight="1" thickBot="1">
      <c r="A20" s="10"/>
      <c r="B20" s="36"/>
      <c r="C20" s="10"/>
      <c r="D20" s="10"/>
      <c r="E20" s="10"/>
      <c r="F20" s="10"/>
      <c r="G20" s="10"/>
      <c r="H20" s="10"/>
      <c r="I20" s="13"/>
      <c r="J20" s="13"/>
      <c r="K20" s="10"/>
      <c r="L20" s="10"/>
      <c r="M20" s="14"/>
    </row>
    <row r="21" spans="1:12" ht="15" customHeight="1">
      <c r="A21" s="15" t="s">
        <v>0</v>
      </c>
      <c r="B21" s="60" t="s">
        <v>20</v>
      </c>
      <c r="C21" s="60"/>
      <c r="D21" s="60"/>
      <c r="E21" s="60"/>
      <c r="F21" s="18" t="s">
        <v>1</v>
      </c>
      <c r="G21" s="16" t="s">
        <v>21</v>
      </c>
      <c r="H21" s="15"/>
      <c r="I21" s="53"/>
      <c r="J21" s="53"/>
      <c r="K21" s="18" t="s">
        <v>2</v>
      </c>
      <c r="L21" s="51">
        <v>4958</v>
      </c>
    </row>
    <row r="22" spans="9:10" ht="15" customHeight="1">
      <c r="I22" s="19"/>
      <c r="J22" s="19"/>
    </row>
    <row r="23" spans="3:12" ht="15" customHeight="1">
      <c r="C23" s="17"/>
      <c r="F23" s="20" t="s">
        <v>4</v>
      </c>
      <c r="G23" s="20" t="s">
        <v>5</v>
      </c>
      <c r="H23" s="20" t="s">
        <v>6</v>
      </c>
      <c r="I23" s="21" t="s">
        <v>7</v>
      </c>
      <c r="J23" s="21" t="s">
        <v>13</v>
      </c>
      <c r="K23" s="20" t="s">
        <v>8</v>
      </c>
      <c r="L23" s="20" t="s">
        <v>9</v>
      </c>
    </row>
    <row r="24" spans="2:12" ht="15" customHeight="1">
      <c r="B24" s="22">
        <v>1</v>
      </c>
      <c r="C24" s="57" t="s">
        <v>27</v>
      </c>
      <c r="D24" s="58"/>
      <c r="E24" s="24" t="str">
        <f>IF(I24&lt;H9,"OG",IF(I24&gt;=K9,"PROM","MG"))</f>
        <v>PROM</v>
      </c>
      <c r="F24" s="25">
        <v>0</v>
      </c>
      <c r="G24" s="22">
        <v>25</v>
      </c>
      <c r="H24" s="22">
        <v>36</v>
      </c>
      <c r="I24" s="26">
        <f>ROUNDDOWN(G24/H24,3)</f>
        <v>0.694</v>
      </c>
      <c r="J24" s="27">
        <f>TRUNC(I24*0.9082,3)</f>
        <v>0.63</v>
      </c>
      <c r="K24" s="28">
        <v>3</v>
      </c>
      <c r="L24" s="54">
        <v>2</v>
      </c>
    </row>
    <row r="25" spans="2:12" ht="15" customHeight="1">
      <c r="B25" s="22">
        <v>2</v>
      </c>
      <c r="C25" s="57" t="s">
        <v>26</v>
      </c>
      <c r="D25" s="58"/>
      <c r="E25" s="24" t="str">
        <f>IF(I25&lt;H9,"OG",IF(I25&gt;=K9,"PROM","MG"))</f>
        <v>PROM</v>
      </c>
      <c r="F25" s="25">
        <v>2</v>
      </c>
      <c r="G25" s="22">
        <v>27</v>
      </c>
      <c r="H25" s="22">
        <v>27</v>
      </c>
      <c r="I25" s="26">
        <f>ROUNDDOWN(G25/H25,3)</f>
        <v>1</v>
      </c>
      <c r="J25" s="27">
        <f>TRUNC(I25*0.9082,3)</f>
        <v>0.908</v>
      </c>
      <c r="K25" s="28">
        <v>6</v>
      </c>
      <c r="L25" s="55"/>
    </row>
    <row r="26" spans="2:12" ht="15" customHeight="1">
      <c r="B26" s="22">
        <v>3</v>
      </c>
      <c r="C26" s="57" t="s">
        <v>25</v>
      </c>
      <c r="D26" s="58"/>
      <c r="E26" s="24" t="str">
        <f>IF(I26&lt;H9,"OG",IF(I26&gt;=K9,"PROM","MG"))</f>
        <v>PROM</v>
      </c>
      <c r="F26" s="25">
        <v>2</v>
      </c>
      <c r="G26" s="22">
        <v>27</v>
      </c>
      <c r="H26" s="22">
        <v>38</v>
      </c>
      <c r="I26" s="26">
        <f>ROUNDDOWN(G26/H26,3)</f>
        <v>0.71</v>
      </c>
      <c r="J26" s="27">
        <f>TRUNC(I26*0.9082,3)</f>
        <v>0.644</v>
      </c>
      <c r="K26" s="28">
        <v>4</v>
      </c>
      <c r="L26" s="55"/>
    </row>
    <row r="27" spans="1:12" ht="15" customHeight="1">
      <c r="A27" s="14"/>
      <c r="B27" s="29"/>
      <c r="C27" s="14" t="str">
        <f>IF(I27&lt;H9,"OG",IF(I27&gt;=K9,"PROM","MG"))</f>
        <v>PROM</v>
      </c>
      <c r="D27" s="30"/>
      <c r="E27" s="31" t="s">
        <v>3</v>
      </c>
      <c r="F27" s="32">
        <f>SUM(F24:F26)</f>
        <v>4</v>
      </c>
      <c r="G27" s="32">
        <f>G24+G25+G26</f>
        <v>79</v>
      </c>
      <c r="H27" s="32">
        <f>H24+H25+H26</f>
        <v>101</v>
      </c>
      <c r="I27" s="33">
        <f>ROUNDDOWN(G27/H27,3)</f>
        <v>0.782</v>
      </c>
      <c r="J27" s="34">
        <f>TRUNC(I27*0.9082,3)</f>
        <v>0.71</v>
      </c>
      <c r="K27" s="32">
        <f>MAX(K24:K26)</f>
        <v>6</v>
      </c>
      <c r="L27" s="56"/>
    </row>
    <row r="28" spans="1:12" ht="15" customHeight="1" thickBot="1">
      <c r="A28" s="10"/>
      <c r="B28" s="36"/>
      <c r="C28" s="10"/>
      <c r="D28" s="10"/>
      <c r="E28" s="10"/>
      <c r="F28" s="10"/>
      <c r="G28" s="10"/>
      <c r="H28" s="10"/>
      <c r="I28" s="13"/>
      <c r="J28" s="13"/>
      <c r="K28" s="10"/>
      <c r="L28" s="10"/>
    </row>
    <row r="29" spans="1:12" ht="15" customHeight="1">
      <c r="A29" s="15" t="s">
        <v>0</v>
      </c>
      <c r="B29" s="60" t="s">
        <v>19</v>
      </c>
      <c r="C29" s="60"/>
      <c r="D29" s="60"/>
      <c r="E29" s="60"/>
      <c r="F29" s="18" t="s">
        <v>1</v>
      </c>
      <c r="G29" s="16" t="s">
        <v>17</v>
      </c>
      <c r="H29" s="15"/>
      <c r="I29" s="53"/>
      <c r="J29" s="53"/>
      <c r="K29" s="18" t="s">
        <v>2</v>
      </c>
      <c r="L29" s="51">
        <v>4843</v>
      </c>
    </row>
    <row r="30" spans="9:10" ht="15" customHeight="1">
      <c r="I30" s="19"/>
      <c r="J30" s="19"/>
    </row>
    <row r="31" spans="3:12" ht="15" customHeight="1">
      <c r="C31" s="17"/>
      <c r="F31" s="20" t="s">
        <v>4</v>
      </c>
      <c r="G31" s="20" t="s">
        <v>5</v>
      </c>
      <c r="H31" s="20" t="s">
        <v>6</v>
      </c>
      <c r="I31" s="21" t="s">
        <v>7</v>
      </c>
      <c r="J31" s="21" t="s">
        <v>13</v>
      </c>
      <c r="K31" s="20" t="s">
        <v>8</v>
      </c>
      <c r="L31" s="20" t="s">
        <v>9</v>
      </c>
    </row>
    <row r="32" spans="2:12" ht="15" customHeight="1">
      <c r="B32" s="22">
        <v>1</v>
      </c>
      <c r="C32" s="57" t="s">
        <v>25</v>
      </c>
      <c r="D32" s="58"/>
      <c r="E32" s="24" t="str">
        <f>IF(I32&lt;H9,"OG",IF(I32&gt;=K9,"PROM","MG"))</f>
        <v>MG</v>
      </c>
      <c r="F32" s="25">
        <v>2</v>
      </c>
      <c r="G32" s="22">
        <v>27</v>
      </c>
      <c r="H32" s="22">
        <v>43</v>
      </c>
      <c r="I32" s="26">
        <f>ROUNDDOWN(G32/H32,3)</f>
        <v>0.627</v>
      </c>
      <c r="J32" s="27">
        <f>TRUNC(I32*0.9082,3)</f>
        <v>0.569</v>
      </c>
      <c r="K32" s="28">
        <v>4</v>
      </c>
      <c r="L32" s="54">
        <v>3</v>
      </c>
    </row>
    <row r="33" spans="2:12" ht="15" customHeight="1">
      <c r="B33" s="22">
        <v>2</v>
      </c>
      <c r="C33" s="57" t="s">
        <v>28</v>
      </c>
      <c r="D33" s="58"/>
      <c r="E33" s="24" t="str">
        <f>IF(I33&lt;H9,"OG",IF(I33&gt;=K9,"PROM","MG"))</f>
        <v>OG</v>
      </c>
      <c r="F33" s="25">
        <v>0</v>
      </c>
      <c r="G33" s="22">
        <v>13</v>
      </c>
      <c r="H33" s="22">
        <v>27</v>
      </c>
      <c r="I33" s="26">
        <f>ROUNDDOWN(G33/H33,3)</f>
        <v>0.481</v>
      </c>
      <c r="J33" s="27">
        <f>TRUNC(I33*0.9082,3)</f>
        <v>0.436</v>
      </c>
      <c r="K33" s="28">
        <v>2</v>
      </c>
      <c r="L33" s="55"/>
    </row>
    <row r="34" spans="2:12" ht="15" customHeight="1">
      <c r="B34" s="22">
        <v>3</v>
      </c>
      <c r="C34" s="57" t="s">
        <v>27</v>
      </c>
      <c r="D34" s="58"/>
      <c r="E34" s="24" t="str">
        <f>IF(I34&lt;H9,"OG",IF(I34&gt;=K9,"PROM","MG"))</f>
        <v>OG</v>
      </c>
      <c r="F34" s="25">
        <v>0</v>
      </c>
      <c r="G34" s="22">
        <v>17</v>
      </c>
      <c r="H34" s="22">
        <v>47</v>
      </c>
      <c r="I34" s="26">
        <f>ROUNDDOWN(G34/H34,3)</f>
        <v>0.361</v>
      </c>
      <c r="J34" s="27">
        <f>TRUNC(I34*0.9082,3)</f>
        <v>0.327</v>
      </c>
      <c r="K34" s="28">
        <v>3</v>
      </c>
      <c r="L34" s="55"/>
    </row>
    <row r="35" spans="1:12" ht="15" customHeight="1">
      <c r="A35" s="14"/>
      <c r="B35" s="29"/>
      <c r="C35" s="14" t="str">
        <f>IF(I35&lt;H9,"OG",IF(I35&gt;=K9,"PROM","MG"))</f>
        <v>OG</v>
      </c>
      <c r="D35" s="30"/>
      <c r="E35" s="31" t="s">
        <v>3</v>
      </c>
      <c r="F35" s="32">
        <f>SUM(F32:F34)</f>
        <v>2</v>
      </c>
      <c r="G35" s="32">
        <f>G32+G33+G34</f>
        <v>57</v>
      </c>
      <c r="H35" s="32">
        <f>H32+H33+H34</f>
        <v>117</v>
      </c>
      <c r="I35" s="33">
        <f>ROUNDDOWN(G35/H35,3)</f>
        <v>0.487</v>
      </c>
      <c r="J35" s="34">
        <f>TRUNC(I35*0.9082,3)</f>
        <v>0.442</v>
      </c>
      <c r="K35" s="32">
        <f>MAX(K32:K34)</f>
        <v>4</v>
      </c>
      <c r="L35" s="56"/>
    </row>
    <row r="36" spans="1:12" ht="15" customHeight="1" thickBot="1">
      <c r="A36" s="10"/>
      <c r="B36" s="36"/>
      <c r="C36" s="10"/>
      <c r="D36" s="10"/>
      <c r="E36" s="10"/>
      <c r="F36" s="10"/>
      <c r="G36" s="10"/>
      <c r="H36" s="10"/>
      <c r="I36" s="13"/>
      <c r="J36" s="13"/>
      <c r="K36" s="10"/>
      <c r="L36" s="10"/>
    </row>
    <row r="37" spans="1:12" ht="15" customHeight="1">
      <c r="A37" s="15" t="s">
        <v>0</v>
      </c>
      <c r="B37" s="60" t="s">
        <v>22</v>
      </c>
      <c r="C37" s="60"/>
      <c r="D37" s="60"/>
      <c r="E37" s="60"/>
      <c r="F37" s="18" t="s">
        <v>1</v>
      </c>
      <c r="G37" s="16" t="s">
        <v>23</v>
      </c>
      <c r="H37" s="15"/>
      <c r="I37" s="53"/>
      <c r="J37" s="53"/>
      <c r="K37" s="18" t="s">
        <v>2</v>
      </c>
      <c r="L37" s="51">
        <v>6488</v>
      </c>
    </row>
    <row r="38" spans="9:10" ht="15" customHeight="1">
      <c r="I38" s="19"/>
      <c r="J38" s="19"/>
    </row>
    <row r="39" spans="3:12" ht="15" customHeight="1">
      <c r="C39" s="17"/>
      <c r="F39" s="20" t="s">
        <v>4</v>
      </c>
      <c r="G39" s="20" t="s">
        <v>5</v>
      </c>
      <c r="H39" s="20" t="s">
        <v>6</v>
      </c>
      <c r="I39" s="21" t="s">
        <v>7</v>
      </c>
      <c r="J39" s="21" t="s">
        <v>13</v>
      </c>
      <c r="K39" s="20" t="s">
        <v>8</v>
      </c>
      <c r="L39" s="20" t="s">
        <v>9</v>
      </c>
    </row>
    <row r="40" spans="2:12" ht="15" customHeight="1">
      <c r="B40" s="22">
        <v>1</v>
      </c>
      <c r="C40" s="57" t="s">
        <v>26</v>
      </c>
      <c r="D40" s="58"/>
      <c r="E40" s="24" t="str">
        <f>IF(I40&lt;H9,"OG",IF(I40&gt;=K9,"PROM","MG"))</f>
        <v>OG</v>
      </c>
      <c r="F40" s="25">
        <v>0</v>
      </c>
      <c r="G40" s="22">
        <v>10</v>
      </c>
      <c r="H40" s="22">
        <v>43</v>
      </c>
      <c r="I40" s="26">
        <f>ROUNDDOWN(G40/H40,3)</f>
        <v>0.232</v>
      </c>
      <c r="J40" s="27">
        <f>TRUNC(I40*0.9082,3)</f>
        <v>0.21</v>
      </c>
      <c r="K40" s="28">
        <v>2</v>
      </c>
      <c r="L40" s="54">
        <v>4</v>
      </c>
    </row>
    <row r="41" spans="2:12" ht="15" customHeight="1">
      <c r="B41" s="22">
        <v>2</v>
      </c>
      <c r="C41" s="57" t="s">
        <v>27</v>
      </c>
      <c r="D41" s="58"/>
      <c r="E41" s="24" t="str">
        <f>IF(I41&lt;H9,"OG",IF(I41&gt;=K9,"PROM","MG"))</f>
        <v>OG</v>
      </c>
      <c r="F41" s="25">
        <v>0</v>
      </c>
      <c r="G41" s="22">
        <v>19</v>
      </c>
      <c r="H41" s="22">
        <v>59</v>
      </c>
      <c r="I41" s="26">
        <f>ROUNDDOWN(G41/H41,3)</f>
        <v>0.322</v>
      </c>
      <c r="J41" s="27">
        <f>TRUNC(I41*0.9082,3)</f>
        <v>0.292</v>
      </c>
      <c r="K41" s="28">
        <v>3</v>
      </c>
      <c r="L41" s="55"/>
    </row>
    <row r="42" spans="2:12" ht="15" customHeight="1">
      <c r="B42" s="22">
        <v>3</v>
      </c>
      <c r="C42" s="57" t="s">
        <v>28</v>
      </c>
      <c r="D42" s="58"/>
      <c r="E42" s="24" t="str">
        <f>IF(I42&lt;H9,"OG",IF(I42&gt;=K9,"PROM","MG"))</f>
        <v>OG</v>
      </c>
      <c r="F42" s="25">
        <v>0</v>
      </c>
      <c r="G42" s="22">
        <v>12</v>
      </c>
      <c r="H42" s="22">
        <v>38</v>
      </c>
      <c r="I42" s="26">
        <f>ROUNDDOWN(G42/H42,3)</f>
        <v>0.315</v>
      </c>
      <c r="J42" s="27">
        <f>TRUNC(I42*0.9082,3)</f>
        <v>0.286</v>
      </c>
      <c r="K42" s="28">
        <v>4</v>
      </c>
      <c r="L42" s="55"/>
    </row>
    <row r="43" spans="1:12" ht="15" customHeight="1">
      <c r="A43" s="14"/>
      <c r="B43" s="29"/>
      <c r="C43" s="14" t="str">
        <f>IF(I43&lt;H9,"OG",IF(I43&gt;=K9,"PROM","MG"))</f>
        <v>OG</v>
      </c>
      <c r="D43" s="30"/>
      <c r="E43" s="31" t="s">
        <v>3</v>
      </c>
      <c r="F43" s="32">
        <f>SUM(F40:F42)</f>
        <v>0</v>
      </c>
      <c r="G43" s="32">
        <f>G40+G41+G42</f>
        <v>41</v>
      </c>
      <c r="H43" s="32">
        <f>H40+H41+H42</f>
        <v>140</v>
      </c>
      <c r="I43" s="33">
        <f>ROUNDDOWN(G43/H43,3)</f>
        <v>0.292</v>
      </c>
      <c r="J43" s="34">
        <f>TRUNC(I43*0.9082,3)</f>
        <v>0.265</v>
      </c>
      <c r="K43" s="32">
        <f>MAX(K40:K42)</f>
        <v>4</v>
      </c>
      <c r="L43" s="56"/>
    </row>
    <row r="44" spans="1:12" ht="15" customHeight="1" thickBot="1">
      <c r="A44" s="10"/>
      <c r="B44" s="36"/>
      <c r="C44" s="10"/>
      <c r="D44" s="10"/>
      <c r="E44" s="10"/>
      <c r="F44" s="10"/>
      <c r="G44" s="10"/>
      <c r="H44" s="10"/>
      <c r="I44" s="13"/>
      <c r="J44" s="13"/>
      <c r="K44" s="10"/>
      <c r="L44" s="10"/>
    </row>
    <row r="45" ht="15" customHeight="1"/>
    <row r="46" spans="1:15" s="48" customFormat="1" ht="12.75">
      <c r="A46" s="44"/>
      <c r="B46" s="45"/>
      <c r="C46" s="44"/>
      <c r="D46" s="44"/>
      <c r="E46" s="44"/>
      <c r="F46" s="46"/>
      <c r="G46" s="46"/>
      <c r="H46" s="46"/>
      <c r="I46" s="47"/>
      <c r="J46" s="47"/>
      <c r="K46" s="46"/>
      <c r="L46" s="46"/>
      <c r="O46" s="49"/>
    </row>
    <row r="47" spans="1:11" ht="13.5" customHeight="1">
      <c r="A47" s="14"/>
      <c r="B47" s="29"/>
      <c r="C47" s="59" t="s">
        <v>29</v>
      </c>
      <c r="D47" s="59"/>
      <c r="E47" s="59"/>
      <c r="F47" s="59"/>
      <c r="G47" s="59"/>
      <c r="H47" s="59"/>
      <c r="I47" s="59"/>
      <c r="J47" s="59"/>
      <c r="K47" s="59"/>
    </row>
    <row r="48" spans="1:11" ht="13.5" customHeight="1">
      <c r="A48" s="14"/>
      <c r="B48" s="29"/>
      <c r="C48" s="59" t="s">
        <v>30</v>
      </c>
      <c r="D48" s="59"/>
      <c r="E48" s="59"/>
      <c r="F48" s="59"/>
      <c r="G48" s="59"/>
      <c r="H48" s="59"/>
      <c r="I48" s="59"/>
      <c r="J48" s="59"/>
      <c r="K48" s="59"/>
    </row>
    <row r="49" spans="1:11" ht="13.5" customHeight="1">
      <c r="A49" s="14"/>
      <c r="B49" s="29"/>
      <c r="C49" s="14"/>
      <c r="D49" s="14"/>
      <c r="E49" s="14"/>
      <c r="F49" s="29"/>
      <c r="G49" s="29"/>
      <c r="H49" s="29"/>
      <c r="I49" s="19"/>
      <c r="J49" s="19"/>
      <c r="K49" s="29"/>
    </row>
    <row r="50" spans="1:11" ht="13.5" customHeight="1">
      <c r="A50" s="14"/>
      <c r="B50" s="29"/>
      <c r="C50" s="14"/>
      <c r="D50" s="14"/>
      <c r="E50" s="14"/>
      <c r="F50" s="29"/>
      <c r="G50" s="29"/>
      <c r="H50" s="29"/>
      <c r="I50" s="19"/>
      <c r="J50" s="19"/>
      <c r="K50" s="29"/>
    </row>
    <row r="51" spans="1:11" ht="13.5" customHeight="1">
      <c r="A51" s="14"/>
      <c r="B51" s="29"/>
      <c r="C51" s="14"/>
      <c r="D51" s="14"/>
      <c r="E51" s="14"/>
      <c r="F51" s="37"/>
      <c r="G51" s="37"/>
      <c r="H51" s="37"/>
      <c r="I51" s="19"/>
      <c r="J51" s="19"/>
      <c r="K51" s="37"/>
    </row>
    <row r="52" ht="12.75">
      <c r="N52" s="1" t="s">
        <v>12</v>
      </c>
    </row>
    <row r="54" ht="12.75">
      <c r="R54" s="1" t="s">
        <v>12</v>
      </c>
    </row>
  </sheetData>
  <sheetProtection/>
  <mergeCells count="25">
    <mergeCell ref="A9:C9"/>
    <mergeCell ref="B29:E29"/>
    <mergeCell ref="G11:J11"/>
    <mergeCell ref="B11:D11"/>
    <mergeCell ref="C32:D32"/>
    <mergeCell ref="B21:E21"/>
    <mergeCell ref="C25:D25"/>
    <mergeCell ref="C48:K48"/>
    <mergeCell ref="L32:L35"/>
    <mergeCell ref="C33:D33"/>
    <mergeCell ref="C34:D34"/>
    <mergeCell ref="L24:L27"/>
    <mergeCell ref="C26:D26"/>
    <mergeCell ref="B37:E37"/>
    <mergeCell ref="C40:D40"/>
    <mergeCell ref="L40:L43"/>
    <mergeCell ref="C41:D41"/>
    <mergeCell ref="C47:K47"/>
    <mergeCell ref="C42:D42"/>
    <mergeCell ref="B13:E13"/>
    <mergeCell ref="C16:D16"/>
    <mergeCell ref="L16:L19"/>
    <mergeCell ref="C17:D17"/>
    <mergeCell ref="C18:D18"/>
    <mergeCell ref="C24:D24"/>
  </mergeCells>
  <printOptions/>
  <pageMargins left="0.5" right="0.36" top="0.17" bottom="0.17" header="0.17" footer="0.17"/>
  <pageSetup horizontalDpi="1200" verticalDpi="1200" orientation="portrait" paperSize="9" r:id="rId5"/>
  <drawing r:id="rId4"/>
  <legacyDrawing r:id="rId3"/>
  <oleObjects>
    <oleObject progId="CorelDraw.Graphic.7" shapeId="87413050" r:id="rId1"/>
    <oleObject progId="CorelDraw.Graphic.7" shapeId="87413049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Verbeken Albert</dc:creator>
  <cp:keywords/>
  <dc:description/>
  <cp:lastModifiedBy>Jeffrey</cp:lastModifiedBy>
  <cp:lastPrinted>2010-10-02T18:36:54Z</cp:lastPrinted>
  <dcterms:created xsi:type="dcterms:W3CDTF">2000-08-03T20:00:07Z</dcterms:created>
  <dcterms:modified xsi:type="dcterms:W3CDTF">2011-03-07T10:39:55Z</dcterms:modified>
  <cp:category/>
  <cp:version/>
  <cp:contentType/>
  <cp:contentStatus/>
</cp:coreProperties>
</file>