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<sst xmlns="http://schemas.openxmlformats.org/spreadsheetml/2006/main" count="1470" uniqueCount="754">
  <si>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</si>
  <si>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</si>
  <si>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</si>
  <si>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</si>
  <si>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</si>
  <si>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</si>
  <si>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</si>
  <si>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</si>
  <si>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</si>
  <si>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</si>
  <si>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</si>
  <si>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</si>
  <si>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</si>
  <si>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</si>
  <si>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</si>
  <si>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</si>
  <si>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</si>
  <si>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</si>
  <si>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</si>
  <si>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</si>
  <si>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</si>
  <si>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</si>
  <si>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</si>
  <si>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</si>
  <si>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</si>
  <si>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</si>
  <si>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</si>
  <si>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</si>
  <si>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</si>
  <si>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</si>
  <si>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</si>
  <si>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</si>
  <si>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</si>
  <si>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</si>
  <si>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</si>
  <si>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</si>
  <si>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</si>
  <si>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</si>
  <si>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</si>
  <si>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</si>
  <si>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</si>
  <si>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</si>
  <si>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</si>
  <si>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</si>
  <si>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</si>
  <si>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</si>
  <si>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</si>
  <si>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</si>
  <si>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</si>
  <si>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</si>
  <si>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</si>
  <si>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</si>
  <si>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</si>
  <si>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</si>
  <si>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</si>
  <si>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</si>
  <si>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</si>
  <si>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</si>
  <si>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</si>
  <si>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</si>
  <si>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</si>
  <si>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</si>
  <si>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</si>
  <si>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</si>
  <si>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</si>
  <si>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</si>
  <si>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</si>
  <si>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</si>
  <si>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</si>
  <si>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</si>
  <si>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</si>
  <si>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</si>
  <si>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</si>
  <si>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</si>
  <si>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</si>
  <si>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</si>
  <si>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</si>
  <si>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</si>
  <si>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</si>
  <si>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</si>
  <si>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</si>
  <si>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</si>
  <si>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</si>
  <si>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</si>
  <si>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</si>
  <si>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</si>
  <si>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</si>
  <si>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</si>
  <si>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</si>
  <si>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</si>
  <si>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</si>
  <si>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</si>
  <si>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</si>
  <si>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</si>
  <si>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</si>
  <si>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</si>
  <si>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</si>
  <si>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</si>
  <si>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</si>
  <si>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</si>
  <si>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</si>
  <si>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</si>
  <si>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</si>
  <si>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</si>
  <si>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</si>
  <si>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</si>
  <si>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</si>
  <si>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</si>
  <si>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</si>
  <si>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</si>
  <si>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</si>
  <si>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</si>
  <si>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</si>
  <si>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</si>
  <si>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</si>
  <si>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</si>
  <si>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</si>
  <si>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</si>
  <si>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</si>
  <si>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</si>
  <si>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</si>
  <si>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</si>
  <si>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</si>
  <si>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</si>
  <si>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</si>
  <si>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</si>
  <si>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</si>
  <si>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</si>
  <si>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</si>
  <si>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</si>
  <si>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</si>
  <si>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</si>
  <si>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</si>
  <si>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</si>
  <si>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</si>
  <si>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</si>
  <si>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</si>
  <si>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</si>
  <si>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</si>
  <si>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</si>
  <si>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</si>
  <si>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</si>
  <si>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</si>
  <si>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</si>
  <si>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</si>
  <si>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</si>
  <si>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</si>
  <si>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</si>
  <si>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</si>
  <si>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</si>
  <si>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</si>
  <si>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</si>
  <si>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</si>
  <si>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</si>
  <si>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</si>
  <si>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</si>
  <si>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</si>
  <si>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</si>
  <si>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</si>
  <si>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</si>
  <si>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</si>
  <si>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</si>
  <si>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</si>
  <si>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</si>
  <si>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</si>
  <si>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</si>
  <si>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</si>
  <si>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</si>
  <si>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</si>
  <si>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</si>
  <si>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</si>
  <si>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</si>
  <si>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</si>
  <si>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</si>
  <si>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</si>
  <si>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</si>
  <si>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</si>
  <si>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</si>
  <si>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</si>
  <si>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</si>
  <si>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</si>
  <si>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</si>
  <si>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</si>
  <si>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</si>
  <si>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</si>
  <si>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</si>
  <si>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</si>
  <si>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</si>
  <si>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</si>
  <si>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</si>
  <si>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</si>
  <si>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</si>
  <si>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</si>
  <si>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</si>
  <si>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</si>
  <si>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</si>
  <si>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</si>
  <si>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</si>
  <si>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</si>
  <si>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</si>
  <si>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</si>
  <si>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</si>
  <si>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</si>
  <si>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</si>
  <si>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</si>
  <si>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</si>
  <si>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</si>
  <si>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</si>
  <si>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</si>
  <si>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</si>
  <si>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</si>
  <si>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</si>
  <si>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</si>
  <si>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</si>
  <si>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</si>
  <si>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</si>
  <si>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</si>
  <si>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</si>
  <si>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</si>
  <si>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</si>
  <si>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</si>
  <si>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</si>
  <si>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</si>
  <si>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</si>
  <si>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</si>
  <si>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</si>
  <si>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</si>
  <si>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</si>
  <si>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</si>
  <si>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</si>
  <si>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</si>
  <si>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</si>
  <si>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</si>
  <si>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</si>
  <si>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</si>
  <si>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</si>
  <si>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</si>
  <si>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</si>
  <si>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</si>
  <si>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</si>
  <si>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</si>
  <si>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</si>
  <si>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</si>
  <si>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</si>
  <si>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</si>
  <si>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</si>
  <si>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</si>
  <si>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</si>
  <si>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</si>
  <si>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</si>
  <si>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</si>
  <si>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</si>
  <si>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</si>
  <si>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</si>
  <si>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</si>
  <si>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</si>
  <si>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</si>
  <si>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</si>
  <si>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</si>
  <si>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</si>
  <si>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</si>
  <si>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</si>
  <si>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</si>
  <si>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</si>
  <si>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</si>
  <si>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</si>
  <si>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</si>
  <si>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</si>
  <si>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</si>
  <si>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</si>
  <si>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</si>
  <si>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</si>
  <si>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</si>
  <si>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</si>
  <si>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</si>
  <si>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</si>
  <si>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</si>
  <si>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</si>
  <si>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</si>
  <si>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</si>
  <si>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</si>
  <si>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</si>
  <si>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</si>
  <si>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</si>
  <si>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</si>
  <si>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</si>
  <si>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</si>
  <si>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</si>
  <si>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</si>
  <si>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</si>
  <si>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</si>
  <si>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</si>
  <si>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</si>
  <si>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</si>
  <si>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</si>
  <si>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</si>
  <si>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</si>
  <si>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</si>
  <si>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</si>
  <si>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</si>
  <si>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</si>
  <si>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</si>
  <si>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</si>
  <si>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</si>
  <si>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</si>
  <si>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</si>
  <si>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</si>
  <si>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</si>
  <si>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</si>
  <si>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</si>
  <si>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</si>
  <si>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</si>
  <si>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</si>
  <si>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</si>
  <si>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</si>
  <si>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</si>
  <si>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</si>
  <si>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</si>
  <si>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</si>
  <si>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</si>
  <si>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</si>
  <si>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</si>
  <si>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</si>
  <si>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</si>
  <si>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</si>
  <si>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</si>
  <si>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</si>
  <si>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</si>
  <si>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</si>
  <si>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</si>
  <si>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</si>
  <si>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</si>
  <si>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</si>
  <si>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</si>
  <si>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</si>
  <si>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</si>
  <si>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</si>
  <si>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</si>
  <si>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</si>
  <si>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</si>
  <si>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</si>
  <si>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</si>
  <si>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</si>
  <si>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</si>
  <si>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</si>
  <si>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</si>
  <si>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</si>
  <si>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</si>
  <si>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</si>
  <si>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</si>
  <si>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</si>
  <si>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</si>
  <si>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</si>
  <si>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</si>
  <si>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</si>
  <si>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</si>
  <si>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</si>
  <si>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</si>
  <si>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</si>
  <si>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</si>
  <si>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</si>
  <si>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</si>
  <si>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</si>
  <si>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</si>
  <si>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</si>
  <si>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</si>
  <si>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</si>
  <si>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</si>
  <si>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</si>
  <si>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</si>
  <si>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</si>
  <si>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</si>
  <si>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</si>
  <si>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</si>
  <si>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</si>
  <si>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</si>
  <si>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</si>
  <si>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</si>
  <si>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</si>
  <si>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</si>
  <si>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</si>
  <si>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</si>
  <si>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</si>
  <si>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</si>
  <si>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</si>
  <si>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</si>
  <si>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</si>
  <si>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</si>
  <si>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</si>
  <si>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</si>
  <si>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</si>
  <si>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</si>
  <si>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</si>
  <si>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</si>
  <si>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</si>
  <si>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</si>
  <si>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</si>
  <si>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</si>
  <si>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</si>
  <si>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</si>
  <si>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</si>
  <si>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</si>
  <si>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</si>
  <si>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</si>
  <si>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</si>
  <si>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</si>
  <si>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</si>
  <si>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</si>
  <si>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</si>
  <si>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</si>
  <si>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</si>
  <si>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</si>
  <si>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</si>
  <si>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</si>
  <si>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</si>
  <si>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</si>
  <si>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</si>
  <si>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</si>
  <si>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</si>
  <si>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</si>
  <si>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</si>
  <si>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</si>
  <si>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</si>
  <si>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</si>
  <si>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</si>
  <si>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</si>
  <si>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</si>
  <si>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</si>
  <si>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</si>
  <si>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</si>
  <si>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</si>
  <si>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</si>
  <si>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</si>
  <si>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</si>
  <si>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</si>
  <si>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</si>
  <si>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</si>
  <si>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</si>
  <si>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</si>
  <si>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</si>
  <si>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</si>
  <si>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</si>
  <si>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</si>
  <si>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</si>
  <si>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</si>
  <si>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</si>
  <si>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</si>
  <si>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</si>
  <si>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</si>
  <si>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</si>
  <si>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</si>
  <si>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</si>
  <si>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</si>
  <si>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</si>
  <si>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</si>
  <si>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</si>
  <si>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</si>
  <si>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</si>
  <si>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</si>
  <si>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</si>
  <si>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</si>
  <si>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</si>
  <si>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</si>
  <si>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</si>
  <si>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</si>
  <si>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</si>
  <si>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</si>
  <si>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</si>
  <si>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</si>
  <si>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</si>
  <si>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</si>
  <si>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</si>
  <si>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</si>
  <si>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</si>
  <si>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</si>
  <si>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</si>
  <si>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</si>
  <si>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</si>
  <si>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</si>
  <si>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</si>
  <si>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</si>
  <si>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</si>
  <si>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</si>
  <si>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</si>
  <si>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</si>
  <si>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</si>
  <si>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</si>
  <si>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</si>
  <si>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</si>
  <si>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</si>
  <si>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</si>
  <si>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</si>
  <si>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</si>
  <si>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</si>
  <si>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</si>
  <si>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</si>
  <si>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</si>
  <si>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</si>
  <si>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</si>
  <si>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</si>
  <si>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</si>
  <si>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</si>
  <si>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</si>
  <si>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</si>
  <si>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</si>
  <si>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</si>
  <si>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</si>
  <si>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</si>
  <si>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</si>
  <si>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</si>
  <si>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</si>
  <si>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</si>
  <si>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</si>
  <si>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</si>
  <si>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</si>
  <si>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</si>
  <si>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</si>
  <si>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</si>
  <si>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</si>
  <si>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</si>
  <si>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</si>
  <si>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</si>
  <si>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</si>
  <si>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</si>
  <si>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</si>
  <si>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</si>
  <si>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</si>
  <si>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</si>
  <si>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</si>
  <si>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</si>
  <si>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</si>
  <si>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</si>
  <si>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</si>
  <si>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</si>
  <si>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</si>
  <si>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</si>
  <si>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</si>
  <si>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</si>
  <si>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</si>
  <si>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</si>
  <si>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</si>
  <si>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</si>
  <si>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</si>
  <si>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</si>
  <si>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</si>
  <si>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</si>
  <si>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</si>
  <si>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</si>
  <si>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</si>
  <si>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</si>
  <si>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</si>
  <si>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</si>
  <si>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</si>
  <si>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</si>
  <si>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</si>
  <si>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</si>
  <si>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</si>
  <si>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</si>
  <si>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</si>
  <si>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</si>
  <si>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</si>
  <si>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</si>
  <si>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</si>
  <si>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</si>
  <si>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</si>
  <si>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</si>
  <si>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</si>
  <si>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</si>
  <si>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</si>
  <si>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</si>
  <si>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</si>
  <si>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</si>
  <si>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</si>
  <si>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</si>
  <si>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</si>
  <si>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</si>
  <si>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</si>
  <si>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</si>
  <si>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</si>
  <si>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</si>
  <si>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</si>
  <si>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</si>
  <si>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</si>
  <si>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</si>
  <si>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</si>
  <si>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</si>
  <si>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</si>
  <si>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</si>
  <si>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</si>
  <si>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</si>
  <si>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</si>
  <si>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</si>
  <si>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</si>
  <si>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</si>
  <si>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</si>
  <si>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</si>
  <si>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</si>
  <si>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</si>
  <si>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</si>
  <si>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</si>
  <si>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</si>
  <si>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</si>
  <si>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</si>
  <si>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</si>
  <si>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</si>
  <si>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</si>
  <si>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</si>
  <si>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</si>
  <si>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</si>
  <si>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</si>
  <si>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</si>
  <si>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</si>
  <si>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</si>
  <si>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</si>
  <si>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</si>
  <si>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</si>
  <si>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</si>
  <si>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</si>
  <si>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</si>
  <si>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</si>
  <si>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</si>
  <si>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</si>
  <si>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</si>
  <si>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</si>
  <si>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</si>
  <si>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</si>
  <si>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</si>
  <si>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</si>
  <si>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</si>
  <si>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</si>
  <si>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</si>
  <si>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</si>
  <si>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</si>
  <si>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</si>
  <si>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</si>
  <si>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</si>
  <si>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</si>
  <si>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</si>
  <si>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</si>
  <si>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</si>
  <si>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</si>
  <si>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</si>
  <si>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</si>
  <si>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</si>
  <si>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</si>
  <si>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</si>
  <si>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</si>
  <si>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</si>
  <si>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</si>
  <si>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</si>
  <si>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</si>
  <si>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</si>
  <si>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</si>
  <si>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</si>
  <si>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</si>
  <si>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</si>
  <si>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</si>
  <si>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</si>
  <si>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</si>
  <si>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</si>
  <si>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</si>
  <si>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</si>
  <si>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</si>
  <si>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</si>
  <si>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</si>
  <si>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</si>
  <si>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</si>
  <si>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</si>
  <si>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</si>
  <si>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</si>
  <si>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</si>
  <si>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</si>
  <si>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</si>
  <si>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</si>
  <si>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</si>
  <si>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</si>
  <si>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</si>
  <si>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</si>
  <si>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</si>
  <si>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</si>
  <si>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</si>
  <si>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</si>
  <si>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</si>
  <si>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</si>
  <si>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</si>
  <si>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</si>
  <si>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</si>
  <si>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</si>
  <si>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</si>
  <si>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</si>
  <si>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</si>
  <si>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</si>
  <si>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</si>
  <si>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</si>
  <si>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</si>
  <si>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</si>
  <si>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</si>
  <si>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</si>
  <si>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</si>
  <si>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</si>
  <si>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</si>
  <si>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</si>
  <si>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</si>
  <si>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</si>
  <si>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</si>
  <si>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</si>
  <si>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</si>
  <si>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</si>
  <si>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</si>
  <si>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</si>
  <si>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</si>
  <si>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</si>
  <si>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</si>
  <si>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</si>
  <si>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</si>
  <si>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</si>
  <si>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</si>
  <si>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</si>
  <si>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</si>
  <si>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</si>
  <si>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</si>
  <si>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</si>
  <si>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</si>
  <si>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</si>
  <si>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</si>
  <si>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</si>
  <si>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</si>
  <si>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</si>
  <si>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</si>
  <si>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</si>
  <si>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</si>
  <si>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</si>
  <si>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</si>
  <si>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</si>
  <si>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</si>
  <si>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</si>
  <si>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</si>
  <si>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</si>
  <si>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</si>
  <si>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</si>
  <si>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</si>
  <si>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</si>
  <si>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</si>
  <si>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</si>
  <si>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</si>
  <si>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</si>
  <si>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</si>
  <si>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</si>
  <si>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</si>
  <si>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</si>
  <si>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</si>
  <si>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2e DRIEBANDEN MB</t>
  </si>
  <si>
    <t>10 mrt  2012.</t>
  </si>
  <si>
    <t>INTER DISTRICT GENT - DENDER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</si>
</sst>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8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6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3"/>
      <c r="C1" s="73"/>
      <c r="D1" s="73"/>
      <c r="E1" s="74"/>
      <c r="F1" s="74"/>
      <c r="G1" s="74"/>
      <c r="H1" s="74"/>
      <c r="I1" s="75"/>
      <c r="J1" s="101"/>
      <c r="K1" s="75" t="s">
        <v>0</v>
      </c>
      <c r="L1" s="7"/>
    </row>
    <row r="2" spans="1:12" ht="11.25" customHeight="1">
      <c r="A2" s="5"/>
      <c r="B2" s="76" t="s">
        <v>1</v>
      </c>
      <c r="C2" s="76"/>
      <c r="D2" s="76"/>
      <c r="E2" s="76"/>
      <c r="F2" s="76"/>
      <c r="G2" s="76"/>
      <c r="H2" s="76"/>
      <c r="I2" s="77"/>
      <c r="J2" s="102"/>
      <c r="K2" s="77" t="s">
        <v>3</v>
      </c>
      <c r="L2" s="8"/>
    </row>
    <row r="3" spans="1:12" ht="12" customHeight="1" thickBot="1">
      <c r="A3" s="6"/>
      <c r="B3" s="78" t="s">
        <v>2</v>
      </c>
      <c r="C3" s="78"/>
      <c r="D3" s="78"/>
      <c r="E3" s="78"/>
      <c r="F3" s="78"/>
      <c r="G3" s="78"/>
      <c r="H3" s="78"/>
      <c r="I3" s="79"/>
      <c r="J3" s="103"/>
      <c r="K3" s="79" t="s">
        <v>16</v>
      </c>
      <c r="L3" s="9"/>
    </row>
    <row r="4" spans="1:12" ht="11.25" customHeight="1">
      <c r="A4" s="80"/>
      <c r="B4" s="82"/>
      <c r="C4" s="82"/>
      <c r="D4" s="83" t="s">
        <v>595</v>
      </c>
      <c r="E4" s="85" t="s">
        <v>624</v>
      </c>
      <c r="F4" s="120" t="str">
        <f>VLOOKUP(E4,Leden!A:D,2,FALSE)</f>
        <v>DISTRICTFINALE</v>
      </c>
      <c r="G4" s="121"/>
      <c r="H4" s="121"/>
      <c r="I4" s="121"/>
      <c r="J4" s="118" t="s">
        <v>751</v>
      </c>
      <c r="K4" s="118"/>
      <c r="L4" s="119"/>
    </row>
    <row r="5" spans="1:12" ht="12" customHeight="1" thickBot="1">
      <c r="A5" s="81"/>
      <c r="B5" s="68" t="s">
        <v>598</v>
      </c>
      <c r="C5" s="2"/>
      <c r="D5" s="72" t="str">
        <f>VLOOKUP(B:B,Leden!A:E,2,FALSE)</f>
        <v>BC. GOUDEN MARTINUS</v>
      </c>
      <c r="E5" s="125" t="s">
        <v>752</v>
      </c>
      <c r="F5" s="126"/>
      <c r="G5" s="126"/>
      <c r="H5" s="126"/>
      <c r="I5" s="127"/>
      <c r="J5" s="104" t="s">
        <v>643</v>
      </c>
      <c r="K5" s="79"/>
      <c r="L5" s="84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05"/>
      <c r="K6" s="52"/>
      <c r="L6" s="55"/>
    </row>
    <row r="7" spans="1:12" ht="11.25" customHeight="1">
      <c r="A7" s="56"/>
      <c r="B7" s="57"/>
      <c r="C7" s="57"/>
      <c r="D7" s="117" t="s">
        <v>753</v>
      </c>
      <c r="E7" s="61"/>
      <c r="F7" s="57"/>
      <c r="G7" s="86" t="s">
        <v>621</v>
      </c>
      <c r="H7" s="87" t="s">
        <v>622</v>
      </c>
      <c r="I7" s="90" t="s">
        <v>643</v>
      </c>
      <c r="J7" s="106">
        <v>0.495</v>
      </c>
      <c r="K7" s="95"/>
      <c r="L7" s="97"/>
    </row>
    <row r="8" spans="1:12" ht="11.25" customHeight="1" thickBot="1">
      <c r="A8" s="58"/>
      <c r="B8" s="59"/>
      <c r="C8" s="59"/>
      <c r="D8" s="60"/>
      <c r="E8" s="13"/>
      <c r="F8" s="59"/>
      <c r="G8" s="88" t="s">
        <v>621</v>
      </c>
      <c r="H8" s="89" t="s">
        <v>623</v>
      </c>
      <c r="I8" s="91" t="s">
        <v>643</v>
      </c>
      <c r="J8" s="107">
        <v>0.609</v>
      </c>
      <c r="K8" s="96"/>
      <c r="L8" s="98"/>
    </row>
    <row r="9" spans="1:12" ht="11.25" customHeight="1" thickBot="1">
      <c r="A9" s="19" t="s">
        <v>5</v>
      </c>
      <c r="B9" s="128">
        <v>4350</v>
      </c>
      <c r="C9" s="129"/>
      <c r="D9" s="130" t="str">
        <f>VLOOKUP(B9,Leden!A:D,2,FALSE)</f>
        <v>VLASSCHAERT Steven</v>
      </c>
      <c r="E9" s="129"/>
      <c r="F9" s="129"/>
      <c r="G9" s="129"/>
      <c r="H9" s="128" t="str">
        <f>VLOOKUP(B9,Leden!A:E,3,FALSE)</f>
        <v>STER</v>
      </c>
      <c r="I9" s="20"/>
      <c r="J9" s="108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09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10"/>
      <c r="K11" s="13" t="s">
        <v>14</v>
      </c>
      <c r="L11" s="17"/>
    </row>
    <row r="12" spans="1:12" ht="10.5" customHeight="1" thickBot="1">
      <c r="A12" s="27"/>
      <c r="B12" s="69">
        <v>7479</v>
      </c>
      <c r="C12" s="28">
        <v>1</v>
      </c>
      <c r="D12" s="23" t="str">
        <f>VLOOKUP(B:B,Leden!A:E,2,FALSE)</f>
        <v>HONGENAERT Erwin</v>
      </c>
      <c r="E12" s="61"/>
      <c r="F12" s="61"/>
      <c r="G12" s="61">
        <v>2</v>
      </c>
      <c r="H12" s="61">
        <v>27</v>
      </c>
      <c r="I12" s="61">
        <v>43</v>
      </c>
      <c r="J12" s="111">
        <f aca="true" t="shared" si="0" ref="J12:J17">H12/I12</f>
        <v>0.627906976744186</v>
      </c>
      <c r="K12" s="61">
        <v>5</v>
      </c>
      <c r="L12" s="62" t="str">
        <f>IF(J12&lt;J7,"OG",IF(J12&gt;J8,"PR","MG"))</f>
        <v>PR</v>
      </c>
    </row>
    <row r="13" spans="1:12" ht="10.5" customHeight="1" thickBot="1">
      <c r="A13" s="131">
        <v>1</v>
      </c>
      <c r="B13" s="70">
        <v>4490</v>
      </c>
      <c r="C13" s="29">
        <v>2</v>
      </c>
      <c r="D13" s="30" t="str">
        <f>VLOOKUP(B:B,Leden!A:E,2,FALSE)</f>
        <v>VAN LANCKER Pierre</v>
      </c>
      <c r="E13" s="63"/>
      <c r="F13" s="63"/>
      <c r="G13" s="63">
        <v>2</v>
      </c>
      <c r="H13" s="63">
        <v>27</v>
      </c>
      <c r="I13" s="63">
        <v>50</v>
      </c>
      <c r="J13" s="112">
        <f t="shared" si="0"/>
        <v>0.54</v>
      </c>
      <c r="K13" s="63">
        <v>4</v>
      </c>
      <c r="L13" s="62" t="str">
        <f>IF(J13&lt;J7,"OG",IF(J13&gt;J8,"PR","MG"))</f>
        <v>MG</v>
      </c>
    </row>
    <row r="14" spans="1:12" ht="10.5" customHeight="1" thickBot="1">
      <c r="A14" s="132"/>
      <c r="B14" s="70">
        <v>4435</v>
      </c>
      <c r="C14" s="29">
        <v>3</v>
      </c>
      <c r="D14" s="30" t="str">
        <f>VLOOKUP(B:B,Leden!A:E,2,FALSE)</f>
        <v>HERREMAN Roger</v>
      </c>
      <c r="E14" s="63"/>
      <c r="F14" s="63"/>
      <c r="G14" s="63">
        <v>2</v>
      </c>
      <c r="H14" s="63">
        <v>27</v>
      </c>
      <c r="I14" s="63">
        <v>55</v>
      </c>
      <c r="J14" s="112">
        <f t="shared" si="0"/>
        <v>0.4909090909090909</v>
      </c>
      <c r="K14" s="63">
        <v>3</v>
      </c>
      <c r="L14" s="62" t="str">
        <f>IF(J14&lt;J7,"OG",IF(J14&gt;J8,"PR","MG"))</f>
        <v>OG</v>
      </c>
    </row>
    <row r="15" spans="1:12" ht="10.5" customHeight="1" thickBot="1">
      <c r="A15" s="133"/>
      <c r="B15" s="70"/>
      <c r="C15" s="29">
        <v>4</v>
      </c>
      <c r="D15" s="30" t="e">
        <f>VLOOKUP(B:B,Leden!A:E,2,FALSE)</f>
        <v>#N/A</v>
      </c>
      <c r="E15" s="63"/>
      <c r="F15" s="63"/>
      <c r="G15" s="63"/>
      <c r="H15" s="63"/>
      <c r="I15" s="63"/>
      <c r="J15" s="112" t="e">
        <f t="shared" si="0"/>
        <v>#DIV/0!</v>
      </c>
      <c r="K15" s="63"/>
      <c r="L15" s="62" t="e">
        <f>IF(J15&lt;J7,"OG",IF(J15&gt;J8,"PR","MG"))</f>
        <v>#DIV/0!</v>
      </c>
    </row>
    <row r="16" spans="1:12" ht="10.5" customHeight="1" thickBot="1">
      <c r="A16" s="31"/>
      <c r="B16" s="71"/>
      <c r="C16" s="32">
        <v>5</v>
      </c>
      <c r="D16" s="50" t="e">
        <f>VLOOKUP(B:B,Leden!A:E,2,FALSE)</f>
        <v>#N/A</v>
      </c>
      <c r="E16" s="13"/>
      <c r="F16" s="64"/>
      <c r="G16" s="13"/>
      <c r="H16" s="13"/>
      <c r="I16" s="13"/>
      <c r="J16" s="110" t="e">
        <f t="shared" si="0"/>
        <v>#DIV/0!</v>
      </c>
      <c r="K16" s="65"/>
      <c r="L16" s="62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6"/>
      <c r="F17" s="66"/>
      <c r="G17" s="35">
        <v>6</v>
      </c>
      <c r="H17" s="67">
        <f>SUM(H12:H16)</f>
        <v>81</v>
      </c>
      <c r="I17" s="67">
        <f>SUM(I12:I16)</f>
        <v>148</v>
      </c>
      <c r="J17" s="113">
        <f t="shared" si="0"/>
        <v>0.5472972972972973</v>
      </c>
      <c r="K17" s="67">
        <v>5</v>
      </c>
      <c r="L17" s="62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4"/>
      <c r="K18" s="33"/>
      <c r="L18" s="33"/>
    </row>
    <row r="19" spans="1:12" ht="11.25" customHeight="1" thickBot="1">
      <c r="A19" s="19" t="s">
        <v>17</v>
      </c>
      <c r="B19" s="92">
        <v>4490</v>
      </c>
      <c r="C19" s="93"/>
      <c r="D19" s="94" t="str">
        <f>VLOOKUP(B19,Leden!A:D,2,FALSE)</f>
        <v>VAN LANCKER Pierre</v>
      </c>
      <c r="E19" s="93"/>
      <c r="F19" s="93"/>
      <c r="G19" s="93"/>
      <c r="H19" s="92" t="str">
        <f>VLOOKUP(B19,Leden!A:E,3,FALSE)</f>
        <v>UN</v>
      </c>
      <c r="I19" s="20"/>
      <c r="J19" s="108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09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10"/>
      <c r="K21" s="13" t="s">
        <v>14</v>
      </c>
      <c r="L21" s="17"/>
    </row>
    <row r="22" spans="1:12" ht="10.5" customHeight="1" thickBot="1">
      <c r="A22" s="27"/>
      <c r="B22" s="69">
        <v>4435</v>
      </c>
      <c r="C22" s="28">
        <v>1</v>
      </c>
      <c r="D22" s="23" t="str">
        <f>VLOOKUP(B:B,Leden!A:E,2,FALSE)</f>
        <v>HERREMAN Roger</v>
      </c>
      <c r="E22" s="61"/>
      <c r="F22" s="61"/>
      <c r="G22" s="61">
        <v>0</v>
      </c>
      <c r="H22" s="61">
        <v>26</v>
      </c>
      <c r="I22" s="61">
        <v>64</v>
      </c>
      <c r="J22" s="111">
        <f aca="true" t="shared" si="1" ref="J22:J27">H22/I22</f>
        <v>0.40625</v>
      </c>
      <c r="K22" s="61">
        <v>7</v>
      </c>
      <c r="L22" s="62" t="str">
        <f>IF(J22&lt;J7,"OG",IF(J22&gt;J8,"PR","MG"))</f>
        <v>OG</v>
      </c>
    </row>
    <row r="23" spans="1:12" ht="10.5" customHeight="1" thickBot="1">
      <c r="A23" s="122">
        <v>2</v>
      </c>
      <c r="B23" s="70">
        <v>4350</v>
      </c>
      <c r="C23" s="29">
        <v>2</v>
      </c>
      <c r="D23" s="30" t="str">
        <f>VLOOKUP(B:B,Leden!A:E,2,FALSE)</f>
        <v>VLASSCHAERT Steven</v>
      </c>
      <c r="E23" s="63"/>
      <c r="F23" s="63"/>
      <c r="G23" s="63">
        <v>0</v>
      </c>
      <c r="H23" s="63">
        <v>25</v>
      </c>
      <c r="I23" s="63">
        <v>50</v>
      </c>
      <c r="J23" s="112">
        <f t="shared" si="1"/>
        <v>0.5</v>
      </c>
      <c r="K23" s="63">
        <v>3</v>
      </c>
      <c r="L23" s="62" t="str">
        <f>IF(J23&lt;J7,"OG",IF(J23&gt;J8,"PR","MG"))</f>
        <v>MG</v>
      </c>
    </row>
    <row r="24" spans="1:12" ht="10.5" customHeight="1" thickBot="1">
      <c r="A24" s="123"/>
      <c r="B24" s="70">
        <v>7479</v>
      </c>
      <c r="C24" s="29">
        <v>3</v>
      </c>
      <c r="D24" s="30" t="str">
        <f>VLOOKUP(B:B,Leden!A:E,2,FALSE)</f>
        <v>HONGENAERT Erwin</v>
      </c>
      <c r="E24" s="63"/>
      <c r="F24" s="63"/>
      <c r="G24" s="63">
        <v>2</v>
      </c>
      <c r="H24" s="63">
        <v>27</v>
      </c>
      <c r="I24" s="63">
        <v>60</v>
      </c>
      <c r="J24" s="112">
        <f t="shared" si="1"/>
        <v>0.45</v>
      </c>
      <c r="K24" s="63">
        <v>2</v>
      </c>
      <c r="L24" s="62" t="str">
        <f>IF(J24&lt;J7,"OG",IF(J24&gt;J8,"PR","MG"))</f>
        <v>OG</v>
      </c>
    </row>
    <row r="25" spans="1:12" ht="10.5" customHeight="1" thickBot="1">
      <c r="A25" s="124"/>
      <c r="B25" s="70"/>
      <c r="C25" s="29">
        <v>4</v>
      </c>
      <c r="D25" s="30" t="e">
        <f>VLOOKUP(B:B,Leden!A:E,2,FALSE)</f>
        <v>#N/A</v>
      </c>
      <c r="E25" s="63"/>
      <c r="F25" s="63"/>
      <c r="G25" s="63"/>
      <c r="H25" s="63"/>
      <c r="I25" s="63"/>
      <c r="J25" s="112" t="e">
        <f t="shared" si="1"/>
        <v>#DIV/0!</v>
      </c>
      <c r="K25" s="63"/>
      <c r="L25" s="62" t="e">
        <f>IF(J25&lt;J7,"OG",IF(J25&gt;J8,"PR","MG"))</f>
        <v>#DIV/0!</v>
      </c>
    </row>
    <row r="26" spans="1:12" ht="10.5" customHeight="1" thickBot="1">
      <c r="A26" s="31"/>
      <c r="B26" s="71"/>
      <c r="C26" s="32">
        <v>5</v>
      </c>
      <c r="D26" s="50" t="e">
        <f>VLOOKUP(B:B,Leden!A:E,2,FALSE)</f>
        <v>#N/A</v>
      </c>
      <c r="E26" s="13"/>
      <c r="F26" s="64"/>
      <c r="G26" s="13"/>
      <c r="H26" s="13"/>
      <c r="I26" s="13"/>
      <c r="J26" s="110" t="e">
        <f t="shared" si="1"/>
        <v>#DIV/0!</v>
      </c>
      <c r="K26" s="65"/>
      <c r="L26" s="62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6"/>
      <c r="F27" s="66"/>
      <c r="G27" s="35">
        <v>2</v>
      </c>
      <c r="H27" s="67">
        <f>SUM(H22:H26)</f>
        <v>78</v>
      </c>
      <c r="I27" s="67">
        <f>SUM(I22:I26)</f>
        <v>174</v>
      </c>
      <c r="J27" s="113">
        <f t="shared" si="1"/>
        <v>0.4482758620689655</v>
      </c>
      <c r="K27" s="67">
        <v>7</v>
      </c>
      <c r="L27" s="62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4"/>
      <c r="K28" s="33"/>
      <c r="L28" s="33"/>
    </row>
    <row r="29" spans="1:12" ht="11.25" customHeight="1" thickBot="1">
      <c r="A29" s="19" t="s">
        <v>18</v>
      </c>
      <c r="B29" s="92">
        <v>4435</v>
      </c>
      <c r="C29" s="93"/>
      <c r="D29" s="94" t="str">
        <f>VLOOKUP(B29,Leden!A:D,2,FALSE)</f>
        <v>HERREMAN Roger</v>
      </c>
      <c r="E29" s="93"/>
      <c r="F29" s="93"/>
      <c r="G29" s="93"/>
      <c r="H29" s="92" t="str">
        <f>VLOOKUP(B29,Leden!A:E,3,FALSE)</f>
        <v>GM</v>
      </c>
      <c r="I29" s="20"/>
      <c r="J29" s="108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09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10"/>
      <c r="K31" s="13" t="s">
        <v>14</v>
      </c>
      <c r="L31" s="17"/>
    </row>
    <row r="32" spans="1:12" ht="10.5" customHeight="1" thickBot="1">
      <c r="A32" s="27"/>
      <c r="B32" s="69">
        <v>4490</v>
      </c>
      <c r="C32" s="28">
        <v>1</v>
      </c>
      <c r="D32" s="23" t="str">
        <f>VLOOKUP(B:B,Leden!A:E,2,FALSE)</f>
        <v>VAN LANCKER Pierre</v>
      </c>
      <c r="E32" s="61"/>
      <c r="F32" s="61"/>
      <c r="G32" s="61">
        <v>2</v>
      </c>
      <c r="H32" s="61">
        <v>27</v>
      </c>
      <c r="I32" s="61">
        <v>64</v>
      </c>
      <c r="J32" s="111">
        <f aca="true" t="shared" si="2" ref="J32:J37">H32/I32</f>
        <v>0.421875</v>
      </c>
      <c r="K32" s="61">
        <v>4</v>
      </c>
      <c r="L32" s="62" t="str">
        <f>IF(J32&lt;J7,"OG",IF(J32&gt;J8,"PR","MG"))</f>
        <v>OG</v>
      </c>
    </row>
    <row r="33" spans="1:12" ht="10.5" customHeight="1" thickBot="1">
      <c r="A33" s="122">
        <v>3</v>
      </c>
      <c r="B33" s="70">
        <v>7479</v>
      </c>
      <c r="C33" s="29">
        <v>2</v>
      </c>
      <c r="D33" s="30" t="str">
        <f>VLOOKUP(B:B,Leden!A:E,2,FALSE)</f>
        <v>HONGENAERT Erwin</v>
      </c>
      <c r="E33" s="63"/>
      <c r="F33" s="63"/>
      <c r="G33" s="63">
        <v>0</v>
      </c>
      <c r="H33" s="63">
        <v>20</v>
      </c>
      <c r="I33" s="63">
        <v>50</v>
      </c>
      <c r="J33" s="112">
        <f t="shared" si="2"/>
        <v>0.4</v>
      </c>
      <c r="K33" s="63">
        <v>3</v>
      </c>
      <c r="L33" s="62" t="str">
        <f>IF(J33&lt;J7,"OG",IF(J33&gt;J8,"PR","MG"))</f>
        <v>OG</v>
      </c>
    </row>
    <row r="34" spans="1:12" ht="10.5" customHeight="1" thickBot="1">
      <c r="A34" s="123"/>
      <c r="B34" s="70">
        <v>4350</v>
      </c>
      <c r="C34" s="29">
        <v>3</v>
      </c>
      <c r="D34" s="30" t="str">
        <f>VLOOKUP(B:B,Leden!A:E,2,FALSE)</f>
        <v>VLASSCHAERT Steven</v>
      </c>
      <c r="E34" s="63"/>
      <c r="F34" s="63"/>
      <c r="G34" s="63">
        <v>0</v>
      </c>
      <c r="H34" s="63">
        <v>23</v>
      </c>
      <c r="I34" s="63">
        <v>55</v>
      </c>
      <c r="J34" s="112">
        <f t="shared" si="2"/>
        <v>0.41818181818181815</v>
      </c>
      <c r="K34" s="63">
        <v>4</v>
      </c>
      <c r="L34" s="62" t="str">
        <f>IF(J34&lt;J7,"OG",IF(J34&gt;J8,"PR","MG"))</f>
        <v>OG</v>
      </c>
    </row>
    <row r="35" spans="1:12" ht="10.5" customHeight="1" thickBot="1">
      <c r="A35" s="124"/>
      <c r="B35" s="70"/>
      <c r="C35" s="29">
        <v>4</v>
      </c>
      <c r="D35" s="30" t="e">
        <f>VLOOKUP(B:B,Leden!A:E,2,FALSE)</f>
        <v>#N/A</v>
      </c>
      <c r="E35" s="63"/>
      <c r="F35" s="63"/>
      <c r="G35" s="63"/>
      <c r="H35" s="63"/>
      <c r="I35" s="63"/>
      <c r="J35" s="112" t="e">
        <f t="shared" si="2"/>
        <v>#DIV/0!</v>
      </c>
      <c r="K35" s="63"/>
      <c r="L35" s="62" t="e">
        <f>IF(J35&lt;J7,"OG",IF(J35&gt;J8,"PR","MG"))</f>
        <v>#DIV/0!</v>
      </c>
    </row>
    <row r="36" spans="1:12" ht="10.5" customHeight="1" thickBot="1">
      <c r="A36" s="31"/>
      <c r="B36" s="71"/>
      <c r="C36" s="32">
        <v>5</v>
      </c>
      <c r="D36" s="50" t="e">
        <f>VLOOKUP(B:B,Leden!A:E,2,FALSE)</f>
        <v>#N/A</v>
      </c>
      <c r="E36" s="13"/>
      <c r="F36" s="64"/>
      <c r="G36" s="13"/>
      <c r="H36" s="13"/>
      <c r="I36" s="13"/>
      <c r="J36" s="110" t="e">
        <f t="shared" si="2"/>
        <v>#DIV/0!</v>
      </c>
      <c r="K36" s="65"/>
      <c r="L36" s="62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6"/>
      <c r="F37" s="66"/>
      <c r="G37" s="35">
        <v>2</v>
      </c>
      <c r="H37" s="67">
        <f>SUM(H32:H36)</f>
        <v>70</v>
      </c>
      <c r="I37" s="67">
        <f>SUM(I32:I36)</f>
        <v>169</v>
      </c>
      <c r="J37" s="113">
        <f t="shared" si="2"/>
        <v>0.41420118343195267</v>
      </c>
      <c r="K37" s="67">
        <v>4</v>
      </c>
      <c r="L37" s="62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4"/>
      <c r="K38" s="33"/>
      <c r="L38" s="33"/>
    </row>
    <row r="39" spans="1:12" ht="11.25" customHeight="1" thickBot="1">
      <c r="A39" s="19" t="s">
        <v>19</v>
      </c>
      <c r="B39" s="92">
        <v>7479</v>
      </c>
      <c r="C39" s="93"/>
      <c r="D39" s="94" t="str">
        <f>VLOOKUP(B39,Leden!A:D,2,FALSE)</f>
        <v>HONGENAERT Erwin</v>
      </c>
      <c r="E39" s="93"/>
      <c r="F39" s="93"/>
      <c r="G39" s="93"/>
      <c r="H39" s="92" t="str">
        <f>VLOOKUP(B39,Leden!A:E,3,FALSE)</f>
        <v>EWH</v>
      </c>
      <c r="I39" s="20"/>
      <c r="J39" s="108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09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10"/>
      <c r="K41" s="13" t="s">
        <v>14</v>
      </c>
      <c r="L41" s="17"/>
    </row>
    <row r="42" spans="1:12" ht="10.5" customHeight="1" thickBot="1">
      <c r="A42" s="27"/>
      <c r="B42" s="69">
        <v>4350</v>
      </c>
      <c r="C42" s="28">
        <v>1</v>
      </c>
      <c r="D42" s="23" t="str">
        <f>VLOOKUP(B:B,Leden!A:E,2,FALSE)</f>
        <v>VLASSCHAERT Steven</v>
      </c>
      <c r="E42" s="61"/>
      <c r="F42" s="61"/>
      <c r="G42" s="61">
        <v>0</v>
      </c>
      <c r="H42" s="61">
        <v>15</v>
      </c>
      <c r="I42" s="61">
        <v>43</v>
      </c>
      <c r="J42" s="111">
        <f aca="true" t="shared" si="3" ref="J42:J47">H42/I42</f>
        <v>0.3488372093023256</v>
      </c>
      <c r="K42" s="61">
        <v>3</v>
      </c>
      <c r="L42" s="62" t="str">
        <f>IF(J42&lt;J7,"OG",IF(J42&gt;J8,"PR","MG"))</f>
        <v>OG</v>
      </c>
    </row>
    <row r="43" spans="1:12" ht="10.5" customHeight="1" thickBot="1">
      <c r="A43" s="122">
        <v>4</v>
      </c>
      <c r="B43" s="70">
        <v>4435</v>
      </c>
      <c r="C43" s="29">
        <v>2</v>
      </c>
      <c r="D43" s="30" t="str">
        <f>VLOOKUP(B:B,Leden!A:E,2,FALSE)</f>
        <v>HERREMAN Roger</v>
      </c>
      <c r="E43" s="63"/>
      <c r="F43" s="63"/>
      <c r="G43" s="63">
        <v>2</v>
      </c>
      <c r="H43" s="63">
        <v>27</v>
      </c>
      <c r="I43" s="63">
        <v>50</v>
      </c>
      <c r="J43" s="112">
        <f t="shared" si="3"/>
        <v>0.54</v>
      </c>
      <c r="K43" s="63">
        <v>3</v>
      </c>
      <c r="L43" s="62" t="str">
        <f>IF(J43&lt;J7,"OG",IF(J43&gt;J8,"PR","MG"))</f>
        <v>MG</v>
      </c>
    </row>
    <row r="44" spans="1:12" ht="10.5" customHeight="1" thickBot="1">
      <c r="A44" s="123"/>
      <c r="B44" s="70">
        <v>4490</v>
      </c>
      <c r="C44" s="29">
        <v>3</v>
      </c>
      <c r="D44" s="30" t="str">
        <f>VLOOKUP(B:B,Leden!A:E,2,FALSE)</f>
        <v>VAN LANCKER Pierre</v>
      </c>
      <c r="E44" s="63"/>
      <c r="F44" s="63"/>
      <c r="G44" s="63">
        <v>0</v>
      </c>
      <c r="H44" s="63">
        <v>16</v>
      </c>
      <c r="I44" s="63">
        <v>60</v>
      </c>
      <c r="J44" s="112">
        <f t="shared" si="3"/>
        <v>0.26666666666666666</v>
      </c>
      <c r="K44" s="63">
        <v>2</v>
      </c>
      <c r="L44" s="62" t="str">
        <f>IF(J44&lt;J7,"OG",IF(J44&gt;J8,"PR","MG"))</f>
        <v>OG</v>
      </c>
    </row>
    <row r="45" spans="1:12" ht="10.5" customHeight="1" thickBot="1">
      <c r="A45" s="124"/>
      <c r="B45" s="70"/>
      <c r="C45" s="29">
        <v>4</v>
      </c>
      <c r="D45" s="30" t="e">
        <f>VLOOKUP(B:B,Leden!A:E,2,FALSE)</f>
        <v>#N/A</v>
      </c>
      <c r="E45" s="63"/>
      <c r="F45" s="63"/>
      <c r="G45" s="63"/>
      <c r="H45" s="63"/>
      <c r="I45" s="63"/>
      <c r="J45" s="112" t="e">
        <f t="shared" si="3"/>
        <v>#DIV/0!</v>
      </c>
      <c r="K45" s="63"/>
      <c r="L45" s="62" t="e">
        <f>IF(J45&lt;J7,"OG",IF(J45&gt;J8,"PR","MG"))</f>
        <v>#DIV/0!</v>
      </c>
    </row>
    <row r="46" spans="1:12" ht="10.5" customHeight="1" thickBot="1">
      <c r="A46" s="31"/>
      <c r="B46" s="71"/>
      <c r="C46" s="32">
        <v>5</v>
      </c>
      <c r="D46" s="50" t="e">
        <f>VLOOKUP(B:B,Leden!A:E,2,FALSE)</f>
        <v>#N/A</v>
      </c>
      <c r="E46" s="13"/>
      <c r="F46" s="64"/>
      <c r="G46" s="13"/>
      <c r="H46" s="13"/>
      <c r="I46" s="13"/>
      <c r="J46" s="110" t="e">
        <f t="shared" si="3"/>
        <v>#DIV/0!</v>
      </c>
      <c r="K46" s="65"/>
      <c r="L46" s="62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6"/>
      <c r="F47" s="66"/>
      <c r="G47" s="35">
        <v>2</v>
      </c>
      <c r="H47" s="67">
        <f>SUM(H42:H46)</f>
        <v>58</v>
      </c>
      <c r="I47" s="67">
        <f>SUM(I42:I46)</f>
        <v>153</v>
      </c>
      <c r="J47" s="113">
        <f t="shared" si="3"/>
        <v>0.3790849673202614</v>
      </c>
      <c r="K47" s="67">
        <v>3</v>
      </c>
      <c r="L47" s="62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4"/>
      <c r="K48" s="33"/>
      <c r="L48" s="33"/>
    </row>
    <row r="49" spans="1:12" ht="11.25" customHeight="1" thickBot="1">
      <c r="A49" s="19" t="s">
        <v>20</v>
      </c>
      <c r="B49" s="92"/>
      <c r="C49" s="93"/>
      <c r="D49" s="94" t="e">
        <f>VLOOKUP(B49,Leden!A:D,2,FALSE)</f>
        <v>#N/A</v>
      </c>
      <c r="E49" s="93"/>
      <c r="F49" s="93"/>
      <c r="G49" s="93"/>
      <c r="H49" s="92" t="e">
        <f>VLOOKUP(B49,Leden!A:E,3,FALSE)</f>
        <v>#N/A</v>
      </c>
      <c r="I49" s="20"/>
      <c r="J49" s="108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09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10"/>
      <c r="K51" s="13" t="s">
        <v>14</v>
      </c>
      <c r="L51" s="17"/>
    </row>
    <row r="52" spans="1:12" ht="10.5" customHeight="1" thickBot="1">
      <c r="A52" s="27"/>
      <c r="B52" s="69"/>
      <c r="C52" s="28">
        <v>1</v>
      </c>
      <c r="D52" s="23" t="e">
        <f>VLOOKUP(B:B,Leden!A:E,2,FALSE)</f>
        <v>#N/A</v>
      </c>
      <c r="E52" s="61"/>
      <c r="F52" s="61"/>
      <c r="G52" s="61"/>
      <c r="H52" s="61"/>
      <c r="I52" s="61"/>
      <c r="J52" s="111" t="e">
        <f aca="true" t="shared" si="4" ref="J52:J57">H52/I52</f>
        <v>#DIV/0!</v>
      </c>
      <c r="K52" s="61"/>
      <c r="L52" s="62" t="e">
        <f>IF(J52&lt;J7,"OG",IF(J52&gt;J8,"PR","MG"))</f>
        <v>#DIV/0!</v>
      </c>
    </row>
    <row r="53" spans="1:12" ht="10.5" customHeight="1" thickBot="1">
      <c r="A53" s="122"/>
      <c r="B53" s="70"/>
      <c r="C53" s="29">
        <v>2</v>
      </c>
      <c r="D53" s="30" t="e">
        <f>VLOOKUP(B:B,Leden!A:E,2,FALSE)</f>
        <v>#N/A</v>
      </c>
      <c r="E53" s="63"/>
      <c r="F53" s="63"/>
      <c r="G53" s="63"/>
      <c r="H53" s="63"/>
      <c r="I53" s="63"/>
      <c r="J53" s="112" t="e">
        <f t="shared" si="4"/>
        <v>#DIV/0!</v>
      </c>
      <c r="K53" s="63"/>
      <c r="L53" s="62" t="e">
        <f>IF(J53&lt;J7,"OG",IF(J53&gt;J8,"PR","MG"))</f>
        <v>#DIV/0!</v>
      </c>
    </row>
    <row r="54" spans="1:12" ht="10.5" customHeight="1" thickBot="1">
      <c r="A54" s="123"/>
      <c r="B54" s="70"/>
      <c r="C54" s="29">
        <v>3</v>
      </c>
      <c r="D54" s="30" t="e">
        <f>VLOOKUP(B:B,Leden!A:E,2,FALSE)</f>
        <v>#N/A</v>
      </c>
      <c r="E54" s="63"/>
      <c r="F54" s="63"/>
      <c r="G54" s="63"/>
      <c r="H54" s="63"/>
      <c r="I54" s="63"/>
      <c r="J54" s="112" t="e">
        <f t="shared" si="4"/>
        <v>#DIV/0!</v>
      </c>
      <c r="K54" s="63"/>
      <c r="L54" s="62" t="e">
        <f>IF(J54&lt;J7,"OG",IF(J54&gt;J8,"PR","MG"))</f>
        <v>#DIV/0!</v>
      </c>
    </row>
    <row r="55" spans="1:12" ht="10.5" customHeight="1" thickBot="1">
      <c r="A55" s="124"/>
      <c r="B55" s="70"/>
      <c r="C55" s="29">
        <v>4</v>
      </c>
      <c r="D55" s="30" t="e">
        <f>VLOOKUP(B:B,Leden!A:E,2,FALSE)</f>
        <v>#N/A</v>
      </c>
      <c r="E55" s="63"/>
      <c r="F55" s="63"/>
      <c r="G55" s="63"/>
      <c r="H55" s="63"/>
      <c r="I55" s="63"/>
      <c r="J55" s="112" t="e">
        <f t="shared" si="4"/>
        <v>#DIV/0!</v>
      </c>
      <c r="K55" s="63"/>
      <c r="L55" s="62" t="e">
        <f>IF(J55&lt;J7,"OG",IF(J55&gt;J8,"PR","MG"))</f>
        <v>#DIV/0!</v>
      </c>
    </row>
    <row r="56" spans="1:12" ht="10.5" customHeight="1" thickBot="1">
      <c r="A56" s="31"/>
      <c r="B56" s="71"/>
      <c r="C56" s="32">
        <v>5</v>
      </c>
      <c r="D56" s="50" t="e">
        <f>VLOOKUP(B:B,Leden!A:E,2,FALSE)</f>
        <v>#N/A</v>
      </c>
      <c r="E56" s="13"/>
      <c r="F56" s="64"/>
      <c r="G56" s="13"/>
      <c r="H56" s="13"/>
      <c r="I56" s="13"/>
      <c r="J56" s="110" t="e">
        <f t="shared" si="4"/>
        <v>#DIV/0!</v>
      </c>
      <c r="K56" s="65"/>
      <c r="L56" s="62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6"/>
      <c r="F57" s="66"/>
      <c r="G57" s="35"/>
      <c r="H57" s="67">
        <f>SUM(H52:H56)</f>
        <v>0</v>
      </c>
      <c r="I57" s="67">
        <f>SUM(I52:I56)</f>
        <v>0</v>
      </c>
      <c r="J57" s="113" t="e">
        <f t="shared" si="4"/>
        <v>#DIV/0!</v>
      </c>
      <c r="K57" s="67"/>
      <c r="L57" s="62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4"/>
      <c r="K58" s="33"/>
      <c r="L58" s="33"/>
    </row>
    <row r="59" spans="1:12" ht="11.25" customHeight="1" thickBot="1">
      <c r="A59" s="19" t="s">
        <v>21</v>
      </c>
      <c r="B59" s="92"/>
      <c r="C59" s="93"/>
      <c r="D59" s="94" t="e">
        <f>VLOOKUP(B59,Leden!A:D,2,FALSE)</f>
        <v>#N/A</v>
      </c>
      <c r="E59" s="93"/>
      <c r="F59" s="93"/>
      <c r="G59" s="93"/>
      <c r="H59" s="92" t="e">
        <f>VLOOKUP(B59,Leden!A:E,3,FALSE)</f>
        <v>#N/A</v>
      </c>
      <c r="I59" s="20"/>
      <c r="J59" s="108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09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10"/>
      <c r="K61" s="13" t="s">
        <v>14</v>
      </c>
      <c r="L61" s="17"/>
    </row>
    <row r="62" spans="1:12" ht="10.5" customHeight="1" thickBot="1">
      <c r="A62" s="27"/>
      <c r="B62" s="69"/>
      <c r="C62" s="28">
        <v>1</v>
      </c>
      <c r="D62" s="23" t="e">
        <f>VLOOKUP(B:B,Leden!A:E,2,FALSE)</f>
        <v>#N/A</v>
      </c>
      <c r="E62" s="61"/>
      <c r="F62" s="61"/>
      <c r="G62" s="61"/>
      <c r="H62" s="61"/>
      <c r="I62" s="61"/>
      <c r="J62" s="111" t="e">
        <f aca="true" t="shared" si="5" ref="J62:J67">H62/I62</f>
        <v>#DIV/0!</v>
      </c>
      <c r="K62" s="61"/>
      <c r="L62" s="62" t="e">
        <f>IF(J62&lt;J7,"OG",IF(J62&gt;J8,"PR","MG"))</f>
        <v>#DIV/0!</v>
      </c>
    </row>
    <row r="63" spans="1:12" ht="10.5" customHeight="1" thickBot="1">
      <c r="A63" s="122"/>
      <c r="B63" s="70"/>
      <c r="C63" s="29">
        <v>2</v>
      </c>
      <c r="D63" s="30" t="e">
        <f>VLOOKUP(B:B,Leden!A:E,2,FALSE)</f>
        <v>#N/A</v>
      </c>
      <c r="E63" s="63"/>
      <c r="F63" s="63"/>
      <c r="G63" s="63"/>
      <c r="H63" s="63"/>
      <c r="I63" s="63"/>
      <c r="J63" s="112" t="e">
        <f t="shared" si="5"/>
        <v>#DIV/0!</v>
      </c>
      <c r="K63" s="63"/>
      <c r="L63" s="62" t="e">
        <f>IF(J63&lt;J7,"OG",IF(J63&gt;J8,"PR","MG"))</f>
        <v>#DIV/0!</v>
      </c>
    </row>
    <row r="64" spans="1:12" ht="10.5" customHeight="1" thickBot="1">
      <c r="A64" s="123"/>
      <c r="B64" s="70"/>
      <c r="C64" s="29">
        <v>3</v>
      </c>
      <c r="D64" s="30" t="e">
        <f>VLOOKUP(B:B,Leden!A:E,2,FALSE)</f>
        <v>#N/A</v>
      </c>
      <c r="E64" s="63"/>
      <c r="F64" s="63"/>
      <c r="G64" s="63"/>
      <c r="H64" s="63"/>
      <c r="I64" s="63"/>
      <c r="J64" s="112" t="e">
        <f t="shared" si="5"/>
        <v>#DIV/0!</v>
      </c>
      <c r="K64" s="63"/>
      <c r="L64" s="62" t="e">
        <f>IF(J64&lt;J7,"OG",IF(J64&gt;J8,"PR","MG"))</f>
        <v>#DIV/0!</v>
      </c>
    </row>
    <row r="65" spans="1:12" ht="10.5" customHeight="1" thickBot="1">
      <c r="A65" s="124"/>
      <c r="B65" s="70"/>
      <c r="C65" s="29">
        <v>4</v>
      </c>
      <c r="D65" s="30" t="e">
        <f>VLOOKUP(B:B,Leden!A:E,2,FALSE)</f>
        <v>#N/A</v>
      </c>
      <c r="E65" s="63"/>
      <c r="F65" s="63"/>
      <c r="G65" s="63"/>
      <c r="H65" s="63"/>
      <c r="I65" s="63"/>
      <c r="J65" s="112" t="e">
        <f t="shared" si="5"/>
        <v>#DIV/0!</v>
      </c>
      <c r="K65" s="63"/>
      <c r="L65" s="62" t="e">
        <f>IF(J65&lt;J7,"OG",IF(J65&gt;J8,"PR","MG"))</f>
        <v>#DIV/0!</v>
      </c>
    </row>
    <row r="66" spans="1:12" ht="10.5" customHeight="1" thickBot="1">
      <c r="A66" s="31"/>
      <c r="B66" s="71"/>
      <c r="C66" s="32">
        <v>5</v>
      </c>
      <c r="D66" s="50" t="e">
        <f>VLOOKUP(B:B,Leden!A:E,2,FALSE)</f>
        <v>#N/A</v>
      </c>
      <c r="E66" s="13"/>
      <c r="F66" s="64"/>
      <c r="G66" s="13"/>
      <c r="H66" s="13"/>
      <c r="I66" s="13"/>
      <c r="J66" s="110" t="e">
        <f t="shared" si="5"/>
        <v>#DIV/0!</v>
      </c>
      <c r="K66" s="65"/>
      <c r="L66" s="62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6"/>
      <c r="F67" s="66"/>
      <c r="G67" s="35"/>
      <c r="H67" s="67">
        <f>SUM(H62:H66)</f>
        <v>0</v>
      </c>
      <c r="I67" s="67">
        <f>SUM(I62:I66)</f>
        <v>0</v>
      </c>
      <c r="J67" s="113" t="e">
        <f t="shared" si="5"/>
        <v>#DIV/0!</v>
      </c>
      <c r="K67" s="67"/>
      <c r="L67" s="62" t="e">
        <f>IF(J67&lt;J7,"OG",IF(J67&gt;J8,"PR","MG"))</f>
        <v>#DIV/0!</v>
      </c>
    </row>
    <row r="68" spans="7:12" ht="10.5" customHeight="1">
      <c r="G68" s="21"/>
      <c r="H68" s="22"/>
      <c r="I68" s="22"/>
      <c r="J68" s="115"/>
      <c r="K68" s="3"/>
      <c r="L68" s="3"/>
    </row>
  </sheetData>
  <sheetProtection sheet="1" objects="1" scenarios="1"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F7" sqref="F7"/>
    </sheetView>
  </sheetViews>
  <sheetFormatPr defaultColWidth="9.140625" defaultRowHeight="12.75"/>
  <cols>
    <col min="1" max="1" width="5.00390625" style="38" customWidth="1"/>
    <col min="2" max="2" width="23.28125" style="99" customWidth="1"/>
    <col min="3" max="3" width="6.00390625" style="47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99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644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645</v>
      </c>
      <c r="D15" s="36"/>
    </row>
    <row r="16" spans="1:4" ht="12.75">
      <c r="A16" s="36">
        <v>4522</v>
      </c>
      <c r="B16" s="42" t="s">
        <v>36</v>
      </c>
      <c r="C16" s="40" t="s">
        <v>645</v>
      </c>
      <c r="D16" s="36"/>
    </row>
    <row r="17" spans="1:4" ht="12.75">
      <c r="A17" s="36">
        <v>5178</v>
      </c>
      <c r="B17" s="42" t="s">
        <v>37</v>
      </c>
      <c r="C17" s="40" t="s">
        <v>645</v>
      </c>
      <c r="D17" s="36"/>
    </row>
    <row r="18" spans="1:4" ht="12.75">
      <c r="A18" s="36">
        <v>7121</v>
      </c>
      <c r="B18" s="42" t="s">
        <v>38</v>
      </c>
      <c r="C18" s="40" t="s">
        <v>645</v>
      </c>
      <c r="D18" s="36"/>
    </row>
    <row r="19" spans="1:3" ht="12.75">
      <c r="A19" s="36">
        <v>7678</v>
      </c>
      <c r="B19" s="41" t="s">
        <v>39</v>
      </c>
      <c r="C19" s="40" t="s">
        <v>645</v>
      </c>
    </row>
    <row r="20" spans="1:3" ht="12.75">
      <c r="A20" s="36"/>
      <c r="B20" s="42"/>
      <c r="C20" s="40" t="s">
        <v>645</v>
      </c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646</v>
      </c>
      <c r="C27" s="40" t="s">
        <v>41</v>
      </c>
      <c r="D27" s="36"/>
    </row>
    <row r="28" spans="1:4" ht="12.75">
      <c r="A28" s="36">
        <v>4192</v>
      </c>
      <c r="B28" s="42" t="s">
        <v>647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99" t="s">
        <v>648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99" t="s">
        <v>649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650</v>
      </c>
      <c r="C34" s="40" t="s">
        <v>41</v>
      </c>
      <c r="D34" s="36"/>
    </row>
    <row r="35" spans="1:4" ht="12.75">
      <c r="A35" s="36">
        <v>8330</v>
      </c>
      <c r="B35" s="42" t="s">
        <v>651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652</v>
      </c>
      <c r="C38" s="40" t="s">
        <v>41</v>
      </c>
      <c r="D38" s="36"/>
    </row>
    <row r="39" spans="1:4" ht="12.75">
      <c r="A39" s="36">
        <v>9059</v>
      </c>
      <c r="B39" s="42" t="s">
        <v>653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99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654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99" t="s">
        <v>655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656</v>
      </c>
      <c r="C71" s="40" t="s">
        <v>64</v>
      </c>
      <c r="D71" s="36"/>
    </row>
    <row r="73" spans="1:4" ht="12.75">
      <c r="A73" s="36">
        <v>2944</v>
      </c>
      <c r="B73" s="42" t="s">
        <v>657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99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658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659</v>
      </c>
      <c r="C112" s="40" t="s">
        <v>70</v>
      </c>
      <c r="D112" s="36"/>
    </row>
    <row r="113" spans="1:4" ht="12.75">
      <c r="A113" s="36">
        <v>9062</v>
      </c>
      <c r="B113" s="42" t="s">
        <v>660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0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99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661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662</v>
      </c>
      <c r="C144" s="40" t="s">
        <v>108</v>
      </c>
      <c r="D144" s="36"/>
    </row>
    <row r="145" spans="1:4" ht="12.75">
      <c r="A145" s="36">
        <v>7466</v>
      </c>
      <c r="B145" s="42" t="s">
        <v>663</v>
      </c>
      <c r="C145" s="40" t="s">
        <v>108</v>
      </c>
      <c r="D145" s="36"/>
    </row>
    <row r="146" spans="1:4" ht="12.75">
      <c r="A146" s="36">
        <v>7468</v>
      </c>
      <c r="B146" s="42" t="s">
        <v>664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665</v>
      </c>
      <c r="C154" s="40" t="s">
        <v>108</v>
      </c>
      <c r="D154" s="36"/>
    </row>
    <row r="155" spans="1:4" ht="12.75">
      <c r="A155" s="36" t="s">
        <v>666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667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99" t="s">
        <v>155</v>
      </c>
      <c r="C174" s="47" t="s">
        <v>151</v>
      </c>
    </row>
    <row r="175" spans="1:3" ht="12.75">
      <c r="A175" s="38">
        <v>6088</v>
      </c>
      <c r="B175" s="99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668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99" t="s">
        <v>167</v>
      </c>
      <c r="C190" s="40" t="s">
        <v>165</v>
      </c>
    </row>
    <row r="191" spans="1:3" ht="12.75">
      <c r="A191" s="38">
        <v>4357</v>
      </c>
      <c r="B191" s="99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669</v>
      </c>
      <c r="C202" s="40" t="s">
        <v>165</v>
      </c>
      <c r="D202" s="36"/>
    </row>
    <row r="203" spans="1:4" ht="12.75">
      <c r="A203" s="36">
        <v>8461</v>
      </c>
      <c r="B203" s="42" t="s">
        <v>670</v>
      </c>
      <c r="C203" s="40" t="s">
        <v>165</v>
      </c>
      <c r="D203" s="36"/>
    </row>
    <row r="204" spans="1:4" ht="12.75">
      <c r="A204" s="36">
        <v>9063</v>
      </c>
      <c r="B204" s="42" t="s">
        <v>671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672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673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674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99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675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676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99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677</v>
      </c>
      <c r="C270" s="40" t="s">
        <v>226</v>
      </c>
      <c r="D270" s="36"/>
    </row>
    <row r="271" spans="1:4" ht="12.75">
      <c r="A271" s="36">
        <v>9067</v>
      </c>
      <c r="B271" s="42" t="s">
        <v>678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99" t="s">
        <v>247</v>
      </c>
      <c r="C284" s="47" t="s">
        <v>241</v>
      </c>
    </row>
    <row r="285" spans="1:3" ht="12.75">
      <c r="A285" s="38">
        <v>8892</v>
      </c>
      <c r="B285" s="99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99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679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680</v>
      </c>
      <c r="C321" s="40" t="s">
        <v>269</v>
      </c>
    </row>
    <row r="322" ht="12.75"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681</v>
      </c>
      <c r="B339" s="99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99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682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683</v>
      </c>
      <c r="C372" s="40" t="s">
        <v>299</v>
      </c>
      <c r="D372" s="36"/>
    </row>
    <row r="373" spans="1:4" ht="12.75">
      <c r="A373" s="36">
        <v>9057</v>
      </c>
      <c r="B373" s="42" t="s">
        <v>684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99" t="s">
        <v>291</v>
      </c>
      <c r="C394" s="47" t="s">
        <v>326</v>
      </c>
    </row>
    <row r="395" spans="1:4" ht="12.75">
      <c r="A395" s="36">
        <v>4573</v>
      </c>
      <c r="B395" s="42" t="s">
        <v>685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686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687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688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689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690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691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99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99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692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693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694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695</v>
      </c>
      <c r="C465" s="47" t="s">
        <v>386</v>
      </c>
    </row>
    <row r="466" ht="12.75">
      <c r="B466" s="45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99" t="s">
        <v>396</v>
      </c>
      <c r="C470" s="47" t="s">
        <v>393</v>
      </c>
    </row>
    <row r="471" spans="1:3" ht="12.75">
      <c r="A471" s="38">
        <v>5746</v>
      </c>
      <c r="B471" s="99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696</v>
      </c>
      <c r="C475" s="40" t="s">
        <v>393</v>
      </c>
      <c r="D475" s="36"/>
    </row>
    <row r="476" spans="1:4" ht="12.75">
      <c r="A476" s="36">
        <v>4808</v>
      </c>
      <c r="B476" s="42" t="s">
        <v>697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99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698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99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699</v>
      </c>
      <c r="C502" s="40" t="s">
        <v>406</v>
      </c>
      <c r="D502" s="36"/>
    </row>
    <row r="503" spans="1:4" ht="12.75">
      <c r="A503" s="36">
        <v>9074</v>
      </c>
      <c r="B503" s="42" t="s">
        <v>700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701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702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703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99" t="s">
        <v>704</v>
      </c>
      <c r="C532" s="47" t="s">
        <v>432</v>
      </c>
    </row>
    <row r="533" spans="1:4" ht="12.75">
      <c r="A533" s="36">
        <v>9075</v>
      </c>
      <c r="B533" s="42" t="s">
        <v>705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706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707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708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709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710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711</v>
      </c>
      <c r="C547" s="40" t="s">
        <v>454</v>
      </c>
      <c r="D547" s="36"/>
    </row>
    <row r="548" spans="1:4" ht="12.75">
      <c r="A548" s="36">
        <v>5809</v>
      </c>
      <c r="B548" s="42" t="s">
        <v>712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713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714</v>
      </c>
      <c r="C554" s="40" t="s">
        <v>454</v>
      </c>
      <c r="D554" s="36"/>
    </row>
    <row r="555" spans="1:4" ht="12.75">
      <c r="A555" s="36">
        <v>8698</v>
      </c>
      <c r="B555" s="42" t="s">
        <v>715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716</v>
      </c>
      <c r="C557" s="40" t="s">
        <v>454</v>
      </c>
      <c r="D557" s="36"/>
    </row>
    <row r="558" spans="1:4" ht="12.75">
      <c r="A558" s="36">
        <v>7458</v>
      </c>
      <c r="B558" s="42" t="s">
        <v>717</v>
      </c>
      <c r="C558" s="40" t="s">
        <v>454</v>
      </c>
      <c r="D558" s="36"/>
    </row>
    <row r="559" spans="1:4" ht="12.75">
      <c r="A559" s="36">
        <v>5719</v>
      </c>
      <c r="B559" s="42" t="s">
        <v>718</v>
      </c>
      <c r="C559" s="40" t="s">
        <v>454</v>
      </c>
      <c r="D559" s="36"/>
    </row>
    <row r="560" spans="1:4" ht="12.75">
      <c r="A560" s="36">
        <v>9078</v>
      </c>
      <c r="B560" s="42" t="s">
        <v>719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720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721</v>
      </c>
      <c r="D565" s="36"/>
    </row>
    <row r="566" spans="1:4" ht="12.75">
      <c r="A566" s="36">
        <v>4750</v>
      </c>
      <c r="B566" s="42" t="s">
        <v>465</v>
      </c>
      <c r="C566" s="40" t="s">
        <v>721</v>
      </c>
      <c r="D566" s="36"/>
    </row>
    <row r="567" spans="1:4" ht="12.75">
      <c r="A567" s="36">
        <v>4656</v>
      </c>
      <c r="B567" s="42" t="s">
        <v>469</v>
      </c>
      <c r="C567" s="40" t="s">
        <v>721</v>
      </c>
      <c r="D567" s="36"/>
    </row>
    <row r="568" spans="1:3" ht="12.75">
      <c r="A568" s="36">
        <v>7019</v>
      </c>
      <c r="B568" s="42" t="s">
        <v>466</v>
      </c>
      <c r="C568" s="40" t="s">
        <v>721</v>
      </c>
    </row>
    <row r="569" spans="1:3" ht="12.75">
      <c r="A569" s="36">
        <v>8140</v>
      </c>
      <c r="B569" s="42" t="s">
        <v>468</v>
      </c>
      <c r="C569" s="40" t="s">
        <v>721</v>
      </c>
    </row>
    <row r="570" spans="1:3" ht="12.75">
      <c r="A570" s="36">
        <v>8156</v>
      </c>
      <c r="B570" s="42" t="s">
        <v>467</v>
      </c>
      <c r="C570" s="40" t="s">
        <v>721</v>
      </c>
    </row>
    <row r="571" spans="1:3" ht="12.75">
      <c r="A571" s="36">
        <v>8735</v>
      </c>
      <c r="B571" s="42" t="s">
        <v>470</v>
      </c>
      <c r="C571" s="40" t="s">
        <v>721</v>
      </c>
    </row>
    <row r="572" spans="1:3" ht="12.75">
      <c r="A572" s="36">
        <v>4747</v>
      </c>
      <c r="B572" s="42" t="s">
        <v>722</v>
      </c>
      <c r="C572" s="40" t="s">
        <v>721</v>
      </c>
    </row>
    <row r="573" spans="1:3" ht="12.75">
      <c r="A573" s="36">
        <v>4733</v>
      </c>
      <c r="B573" s="42" t="s">
        <v>488</v>
      </c>
      <c r="C573" s="40" t="s">
        <v>721</v>
      </c>
    </row>
    <row r="574" spans="1:3" ht="12.75">
      <c r="A574" s="36">
        <v>7288</v>
      </c>
      <c r="B574" s="42" t="s">
        <v>723</v>
      </c>
      <c r="C574" s="40" t="s">
        <v>721</v>
      </c>
    </row>
    <row r="575" spans="1:4" ht="12.75">
      <c r="A575" s="38">
        <v>9079</v>
      </c>
      <c r="B575" s="99" t="s">
        <v>724</v>
      </c>
      <c r="C575" s="47" t="s">
        <v>721</v>
      </c>
      <c r="D575" s="38" t="s">
        <v>34</v>
      </c>
    </row>
    <row r="576" spans="1:4" ht="12.75">
      <c r="A576" s="36">
        <v>9080</v>
      </c>
      <c r="B576" s="42" t="s">
        <v>725</v>
      </c>
      <c r="C576" s="40" t="s">
        <v>721</v>
      </c>
      <c r="D576" s="36" t="s">
        <v>34</v>
      </c>
    </row>
    <row r="577" spans="1:4" ht="12.75">
      <c r="A577" s="36">
        <v>9081</v>
      </c>
      <c r="B577" s="42" t="s">
        <v>726</v>
      </c>
      <c r="C577" s="40" t="s">
        <v>721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727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99" t="s">
        <v>477</v>
      </c>
      <c r="C584" s="47" t="s">
        <v>472</v>
      </c>
    </row>
    <row r="585" spans="1:3" ht="12.75">
      <c r="A585" s="38">
        <v>4768</v>
      </c>
      <c r="B585" s="99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728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729</v>
      </c>
      <c r="C595" s="40" t="s">
        <v>472</v>
      </c>
      <c r="D595" s="36"/>
    </row>
    <row r="596" spans="1:4" ht="12.75">
      <c r="A596" s="36">
        <v>4784</v>
      </c>
      <c r="B596" s="42" t="s">
        <v>730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99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731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732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733</v>
      </c>
      <c r="D621" s="36"/>
    </row>
    <row r="622" spans="1:3" ht="12.75">
      <c r="A622" s="36">
        <v>8690</v>
      </c>
      <c r="B622" s="42" t="s">
        <v>508</v>
      </c>
      <c r="C622" s="40" t="s">
        <v>733</v>
      </c>
    </row>
    <row r="623" spans="1:3" ht="12.75">
      <c r="A623" s="36">
        <v>8703</v>
      </c>
      <c r="B623" s="42" t="s">
        <v>734</v>
      </c>
      <c r="C623" s="40" t="s">
        <v>733</v>
      </c>
    </row>
    <row r="624" spans="1:4" ht="12.75">
      <c r="A624" s="44">
        <v>8704</v>
      </c>
      <c r="B624" s="40" t="s">
        <v>507</v>
      </c>
      <c r="C624" s="40" t="s">
        <v>733</v>
      </c>
      <c r="D624" s="44"/>
    </row>
    <row r="625" spans="1:4" ht="12.75">
      <c r="A625" s="44">
        <v>8705</v>
      </c>
      <c r="B625" s="40" t="s">
        <v>505</v>
      </c>
      <c r="C625" s="40" t="s">
        <v>733</v>
      </c>
      <c r="D625" s="44"/>
    </row>
    <row r="626" spans="1:3" ht="12.75">
      <c r="A626" s="38">
        <v>4763</v>
      </c>
      <c r="B626" s="99" t="s">
        <v>475</v>
      </c>
      <c r="C626" s="47" t="s">
        <v>733</v>
      </c>
    </row>
    <row r="627" spans="1:3" ht="12.75">
      <c r="A627" s="48">
        <v>8459</v>
      </c>
      <c r="B627" s="49" t="s">
        <v>735</v>
      </c>
      <c r="C627" s="40" t="s">
        <v>733</v>
      </c>
    </row>
    <row r="628" spans="1:3" ht="12.75">
      <c r="A628" s="48">
        <v>5717</v>
      </c>
      <c r="B628" s="49" t="s">
        <v>498</v>
      </c>
      <c r="C628" s="40" t="s">
        <v>733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99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736</v>
      </c>
      <c r="C640" s="40" t="s">
        <v>510</v>
      </c>
      <c r="D640" s="36"/>
    </row>
    <row r="641" spans="1:4" ht="12.75">
      <c r="A641" s="36">
        <v>8673</v>
      </c>
      <c r="B641" s="42" t="s">
        <v>737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738</v>
      </c>
      <c r="C645" s="40" t="s">
        <v>510</v>
      </c>
      <c r="D645" s="36"/>
    </row>
    <row r="646" spans="1:4" ht="12.75">
      <c r="A646" s="36">
        <v>6862</v>
      </c>
      <c r="B646" s="42" t="s">
        <v>739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99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740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99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741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99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742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743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744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745</v>
      </c>
      <c r="C700" s="40" t="s">
        <v>536</v>
      </c>
      <c r="D700" s="36"/>
    </row>
    <row r="701" spans="1:4" ht="12.75">
      <c r="A701" s="36">
        <v>4904</v>
      </c>
      <c r="B701" s="42" t="s">
        <v>746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747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99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748</v>
      </c>
      <c r="C732" s="40" t="s">
        <v>568</v>
      </c>
      <c r="D732" s="36"/>
    </row>
    <row r="733" spans="1:4" ht="12.75">
      <c r="A733" s="36">
        <v>6577</v>
      </c>
      <c r="B733" s="40" t="s">
        <v>749</v>
      </c>
      <c r="C733" s="40" t="s">
        <v>568</v>
      </c>
      <c r="D733" s="36"/>
    </row>
    <row r="734" spans="1:4" ht="12.75">
      <c r="A734" s="36">
        <v>4845</v>
      </c>
      <c r="B734" s="40" t="s">
        <v>750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/>
      <c r="B736" s="40"/>
      <c r="C736" s="40"/>
      <c r="D736" s="36"/>
    </row>
    <row r="737" spans="1:4" ht="12.75">
      <c r="A737" s="36"/>
      <c r="B737" s="40"/>
      <c r="C737" s="40"/>
      <c r="D737" s="36"/>
    </row>
    <row r="738" spans="1:4" ht="12.75">
      <c r="A738" s="36"/>
      <c r="B738" s="40"/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9" spans="1:3" ht="12.75">
      <c r="A759" s="36"/>
      <c r="B759" s="42"/>
      <c r="C759" s="40"/>
    </row>
    <row r="763" spans="1:12" ht="12.75">
      <c r="A763" s="36" t="s">
        <v>596</v>
      </c>
      <c r="B763" s="40" t="s">
        <v>597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598</v>
      </c>
      <c r="B764" s="40" t="s">
        <v>599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600</v>
      </c>
      <c r="B765" s="40" t="s">
        <v>601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602</v>
      </c>
      <c r="B766" s="40" t="s">
        <v>603</v>
      </c>
      <c r="C766" s="40"/>
      <c r="H766" s="38"/>
      <c r="I766" s="51"/>
      <c r="J766" s="39"/>
      <c r="K766" s="38"/>
      <c r="L766" s="37"/>
    </row>
    <row r="767" spans="1:12" ht="12.75">
      <c r="A767" s="43" t="s">
        <v>615</v>
      </c>
      <c r="B767" s="40" t="s">
        <v>616</v>
      </c>
      <c r="C767" s="40"/>
      <c r="H767" s="38"/>
      <c r="I767" s="51"/>
      <c r="J767" s="39"/>
      <c r="K767" s="38"/>
      <c r="L767" s="37"/>
    </row>
    <row r="768" spans="1:12" ht="12.75">
      <c r="A768" s="44" t="s">
        <v>617</v>
      </c>
      <c r="B768" s="40" t="s">
        <v>629</v>
      </c>
      <c r="C768" s="40"/>
      <c r="H768" s="38"/>
      <c r="I768" s="51"/>
      <c r="J768" s="39"/>
      <c r="K768" s="38"/>
      <c r="L768" s="37"/>
    </row>
    <row r="769" spans="1:12" ht="12.75">
      <c r="A769" s="44" t="s">
        <v>604</v>
      </c>
      <c r="B769" s="40" t="s">
        <v>618</v>
      </c>
      <c r="C769" s="40"/>
      <c r="H769" s="38"/>
      <c r="I769" s="51"/>
      <c r="J769" s="39"/>
      <c r="K769" s="38"/>
      <c r="L769" s="37"/>
    </row>
    <row r="770" spans="1:12" ht="12.75">
      <c r="A770" s="44" t="s">
        <v>605</v>
      </c>
      <c r="B770" s="40" t="s">
        <v>606</v>
      </c>
      <c r="C770" s="40"/>
      <c r="H770" s="38"/>
      <c r="I770" s="51"/>
      <c r="J770" s="39"/>
      <c r="K770" s="38"/>
      <c r="L770" s="37"/>
    </row>
    <row r="771" spans="1:12" ht="12.75">
      <c r="A771" s="38" t="s">
        <v>607</v>
      </c>
      <c r="B771" s="40" t="s">
        <v>608</v>
      </c>
      <c r="C771" s="40"/>
      <c r="H771" s="38"/>
      <c r="I771" s="51"/>
      <c r="J771" s="39"/>
      <c r="K771" s="38"/>
      <c r="L771" s="37"/>
    </row>
    <row r="772" spans="1:12" ht="12.75">
      <c r="A772" s="38" t="s">
        <v>609</v>
      </c>
      <c r="B772" s="47" t="s">
        <v>610</v>
      </c>
      <c r="C772" s="40"/>
      <c r="H772" s="38"/>
      <c r="I772" s="51"/>
      <c r="J772" s="39"/>
      <c r="K772" s="38"/>
      <c r="L772" s="37"/>
    </row>
    <row r="773" spans="1:12" ht="12.75">
      <c r="A773" s="38" t="s">
        <v>611</v>
      </c>
      <c r="B773" s="47" t="s">
        <v>619</v>
      </c>
      <c r="C773" s="40"/>
      <c r="H773" s="38"/>
      <c r="I773" s="51"/>
      <c r="J773" s="39"/>
      <c r="K773" s="38"/>
      <c r="L773" s="37"/>
    </row>
    <row r="774" spans="1:12" ht="12.75">
      <c r="A774" s="38" t="s">
        <v>612</v>
      </c>
      <c r="B774" s="47" t="s">
        <v>620</v>
      </c>
      <c r="C774" s="40"/>
      <c r="H774" s="38"/>
      <c r="I774" s="51"/>
      <c r="J774" s="39"/>
      <c r="K774" s="38"/>
      <c r="L774" s="37"/>
    </row>
    <row r="775" spans="1:12" ht="12.75">
      <c r="A775" s="38" t="s">
        <v>613</v>
      </c>
      <c r="B775" s="47" t="s">
        <v>614</v>
      </c>
      <c r="C775" s="40"/>
      <c r="H775" s="38"/>
      <c r="I775" s="51"/>
      <c r="J775" s="39"/>
      <c r="K775" s="38"/>
      <c r="L775" s="37"/>
    </row>
    <row r="778" spans="1:2" ht="12.75">
      <c r="A778" s="38" t="s">
        <v>624</v>
      </c>
      <c r="B778" s="99" t="s">
        <v>4</v>
      </c>
    </row>
    <row r="779" spans="1:2" ht="12.75">
      <c r="A779" s="38" t="s">
        <v>625</v>
      </c>
      <c r="B779" s="99" t="s">
        <v>627</v>
      </c>
    </row>
    <row r="780" spans="1:2" ht="12.75">
      <c r="A780" s="38" t="s">
        <v>626</v>
      </c>
      <c r="B780" s="99" t="s">
        <v>628</v>
      </c>
    </row>
    <row r="783" ht="12.75">
      <c r="A783" s="38" t="s">
        <v>630</v>
      </c>
    </row>
    <row r="784" ht="12.75">
      <c r="A784" s="38" t="s">
        <v>631</v>
      </c>
    </row>
    <row r="785" ht="12.75">
      <c r="A785" s="38" t="s">
        <v>632</v>
      </c>
    </row>
    <row r="786" ht="12.75">
      <c r="A786" s="38" t="s">
        <v>633</v>
      </c>
    </row>
    <row r="787" ht="12.75">
      <c r="A787" s="38" t="s">
        <v>634</v>
      </c>
    </row>
    <row r="788" ht="12.75">
      <c r="A788" s="38" t="s">
        <v>635</v>
      </c>
    </row>
    <row r="789" ht="12.75">
      <c r="A789" s="38" t="s">
        <v>636</v>
      </c>
    </row>
    <row r="790" ht="12.75">
      <c r="A790" s="38" t="s">
        <v>637</v>
      </c>
    </row>
    <row r="792" ht="12.75">
      <c r="A792" s="38" t="s">
        <v>638</v>
      </c>
    </row>
    <row r="793" ht="12.75">
      <c r="A793" s="38" t="s">
        <v>639</v>
      </c>
    </row>
    <row r="794" ht="12.75">
      <c r="A794" s="38" t="s">
        <v>640</v>
      </c>
    </row>
    <row r="795" ht="12.75">
      <c r="A795" s="38" t="s">
        <v>641</v>
      </c>
    </row>
    <row r="796" ht="12.75">
      <c r="A796" s="38" t="s">
        <v>642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2012-03-13T09:50:05Z</cp:lastPrinted>
  <dcterms:created xsi:type="dcterms:W3CDTF">2011-02-26T10:43:13Z</dcterms:created>
  <dcterms:modified xsi:type="dcterms:W3CDTF">2012-03-13T09:56:39Z</dcterms:modified>
  <cp:category/>
  <cp:version/>
  <cp:contentType/>
  <cp:contentStatus/>
</cp:coreProperties>
</file>