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itslag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<sst xmlns="http://schemas.openxmlformats.org/spreadsheetml/2006/main" count="77" uniqueCount="29">
  <si>
    <t xml:space="preserve">GEWEST BEIDE  VLAANDEREN </t>
  </si>
  <si>
    <t xml:space="preserve">VZW KONINKLIJKE BELGISCHE BILJARTBOND </t>
  </si>
  <si>
    <t>SPORTJAAR 2011-2012</t>
  </si>
  <si>
    <t>KAMPIOENSCHAP VAN BELGIE</t>
  </si>
  <si>
    <t>DISTRICT GENT</t>
  </si>
  <si>
    <t>Gespeeld in :</t>
  </si>
  <si>
    <t>DF</t>
  </si>
  <si>
    <t>2e klasse driebanden KB</t>
  </si>
  <si>
    <t>VG04</t>
  </si>
  <si>
    <t>25 en 26 feb. 2012.</t>
  </si>
  <si>
    <t>2m30</t>
  </si>
  <si>
    <t>Gem</t>
  </si>
  <si>
    <t>min</t>
  </si>
  <si>
    <t>max</t>
  </si>
  <si>
    <t>1)</t>
  </si>
  <si>
    <t>WNR</t>
  </si>
  <si>
    <t>match</t>
  </si>
  <si>
    <t xml:space="preserve">punten </t>
  </si>
  <si>
    <t>beurten</t>
  </si>
  <si>
    <t>gemidd.</t>
  </si>
  <si>
    <t xml:space="preserve">Hoogste </t>
  </si>
  <si>
    <t>opmerk.</t>
  </si>
  <si>
    <t>punten</t>
  </si>
  <si>
    <t>reeks</t>
  </si>
  <si>
    <t>2)</t>
  </si>
  <si>
    <t>3)</t>
  </si>
  <si>
    <t>4)</t>
  </si>
  <si>
    <t>5)</t>
  </si>
  <si>
    <t>6)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</si>
</sst>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20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right" vertical="center"/>
    </xf>
    <xf numFmtId="165" fontId="0" fillId="2" borderId="2" xfId="0" applyNumberForma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right" vertical="center"/>
    </xf>
    <xf numFmtId="165" fontId="0" fillId="2" borderId="0" xfId="0" applyNumberForma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right" vertical="center"/>
    </xf>
    <xf numFmtId="165" fontId="0" fillId="2" borderId="5" xfId="0" applyNumberForma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0" fillId="4" borderId="7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5" fontId="2" fillId="7" borderId="11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165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165" fontId="1" fillId="9" borderId="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165" fontId="1" fillId="9" borderId="16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65" fontId="1" fillId="0" borderId="2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165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165" fontId="1" fillId="0" borderId="35" xfId="0" applyNumberFormat="1" applyFont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e%20van%20Uitslagblad%20%202m30%20vr%20ka%20ba%20dri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itslag "/>
      <sheetName val="Leden"/>
      <sheetName val="Sheet3"/>
    </sheetNames>
    <sheetDataSet>
      <sheetData sheetId="1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>
            <v>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>
            <v>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B705" t="str">
            <v>VAN HAMME Gunther 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  <row r="736">
          <cell r="A736" t="str">
            <v>VW</v>
          </cell>
          <cell r="B736" t="str">
            <v>VOORWEDSTRIJDEN</v>
          </cell>
        </row>
        <row r="737">
          <cell r="A737" t="str">
            <v>DF</v>
          </cell>
          <cell r="B737" t="str">
            <v>DISTRICTFINALE </v>
          </cell>
        </row>
        <row r="738">
          <cell r="A738" t="str">
            <v>GF</v>
          </cell>
          <cell r="B738" t="str">
            <v>GEWESTFINALE</v>
          </cell>
        </row>
        <row r="763">
          <cell r="A763" t="str">
            <v>VG02</v>
          </cell>
          <cell r="B763" t="str">
            <v>BC. EDELWEISS</v>
          </cell>
        </row>
        <row r="764">
          <cell r="A764" t="str">
            <v>VG04</v>
          </cell>
          <cell r="B764" t="str">
            <v>BC. GOUDEN MARTINUS</v>
          </cell>
        </row>
        <row r="765">
          <cell r="A765" t="str">
            <v>VG05</v>
          </cell>
          <cell r="B765" t="str">
            <v>K.BC. ELK WEIRD'HEM</v>
          </cell>
        </row>
        <row r="766">
          <cell r="A766" t="str">
            <v>VG06</v>
          </cell>
          <cell r="B766" t="str">
            <v>BILJARTVRIENDEN GENT</v>
          </cell>
        </row>
        <row r="767">
          <cell r="A767" t="str">
            <v>VG11</v>
          </cell>
          <cell r="B767" t="str">
            <v>K.BC. ARGOS- WESTVELD</v>
          </cell>
        </row>
        <row r="768">
          <cell r="A768" t="str">
            <v>VG12</v>
          </cell>
          <cell r="B768" t="str">
            <v>BC. ROYALVRIENDEN</v>
          </cell>
        </row>
        <row r="769">
          <cell r="A769" t="str">
            <v>VG13</v>
          </cell>
          <cell r="B769" t="str">
            <v>BC. 't LAMMEKEN</v>
          </cell>
        </row>
        <row r="770">
          <cell r="A770" t="str">
            <v>VG14</v>
          </cell>
          <cell r="B770" t="str">
            <v>BC. DE KASTEELDREEF</v>
          </cell>
        </row>
        <row r="771">
          <cell r="A771" t="str">
            <v>VG15</v>
          </cell>
          <cell r="B771" t="str">
            <v>K.EEKLOSE BC.</v>
          </cell>
        </row>
        <row r="772">
          <cell r="A772" t="str">
            <v>VG16</v>
          </cell>
          <cell r="B772" t="str">
            <v>K.A. UNION-SANDEMAN</v>
          </cell>
        </row>
        <row r="773">
          <cell r="A773" t="str">
            <v>VG17</v>
          </cell>
          <cell r="B773" t="str">
            <v>K.GENTSCHE B.A.</v>
          </cell>
        </row>
        <row r="774">
          <cell r="A774" t="str">
            <v>VG18</v>
          </cell>
          <cell r="B774" t="str">
            <v>K.BC. KRIJT OP TIJD MELLE</v>
          </cell>
        </row>
        <row r="775">
          <cell r="A775" t="str">
            <v>VG19</v>
          </cell>
          <cell r="B775" t="str">
            <v>K.BC. METRO</v>
          </cell>
        </row>
        <row r="778">
          <cell r="A778" t="str">
            <v>DF</v>
          </cell>
          <cell r="B778" t="str">
            <v>DISTRICTFINALE</v>
          </cell>
        </row>
        <row r="779">
          <cell r="A779" t="str">
            <v>VW</v>
          </cell>
          <cell r="B779" t="str">
            <v>VOORWEDSTRIJDEN</v>
          </cell>
        </row>
        <row r="780">
          <cell r="A780" t="str">
            <v>GF</v>
          </cell>
          <cell r="B780" t="str">
            <v>GEWEST.  FINALE</v>
          </cell>
        </row>
        <row r="783">
          <cell r="A783" t="str">
            <v>1vkb</v>
          </cell>
        </row>
        <row r="784">
          <cell r="A784" t="str">
            <v>2vkb</v>
          </cell>
        </row>
        <row r="785">
          <cell r="A785" t="str">
            <v>3vkb</v>
          </cell>
        </row>
        <row r="786">
          <cell r="A786" t="str">
            <v>4vkb</v>
          </cell>
        </row>
        <row r="787">
          <cell r="A787" t="str">
            <v>5vkb</v>
          </cell>
        </row>
        <row r="788">
          <cell r="A788" t="str">
            <v>6vkb</v>
          </cell>
        </row>
        <row r="789">
          <cell r="A789" t="str">
            <v>7vkb</v>
          </cell>
        </row>
        <row r="790">
          <cell r="A790" t="str">
            <v>8vkb</v>
          </cell>
        </row>
        <row r="792">
          <cell r="A792" t="str">
            <v>1bkb</v>
          </cell>
        </row>
        <row r="793">
          <cell r="A793" t="str">
            <v>2bkb</v>
          </cell>
        </row>
        <row r="794">
          <cell r="A794" t="str">
            <v>3bkb</v>
          </cell>
        </row>
        <row r="795">
          <cell r="A795" t="str">
            <v>4bkb</v>
          </cell>
        </row>
        <row r="796">
          <cell r="A796" t="str">
            <v>5bkb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6.8515625" style="110" customWidth="1"/>
    <col min="2" max="2" width="6.00390625" style="110" customWidth="1"/>
    <col min="3" max="3" width="2.421875" style="110" customWidth="1"/>
    <col min="4" max="4" width="22.8515625" style="111" customWidth="1"/>
    <col min="5" max="5" width="4.00390625" style="110" customWidth="1"/>
    <col min="6" max="6" width="1.421875" style="110" customWidth="1"/>
    <col min="7" max="7" width="5.00390625" style="110" customWidth="1"/>
    <col min="8" max="8" width="8.28125" style="110" customWidth="1"/>
    <col min="9" max="9" width="7.7109375" style="110" customWidth="1"/>
    <col min="10" max="10" width="7.8515625" style="115" customWidth="1"/>
    <col min="11" max="11" width="8.28125" style="110" customWidth="1"/>
    <col min="12" max="12" width="7.00390625" style="110" customWidth="1"/>
  </cols>
  <sheetData>
    <row r="1" spans="1:12" ht="11.25" customHeight="1">
      <c r="A1" s="1"/>
      <c r="B1" s="2"/>
      <c r="C1" s="2"/>
      <c r="D1" s="2"/>
      <c r="E1" s="3"/>
      <c r="F1" s="3"/>
      <c r="G1" s="3"/>
      <c r="H1" s="3"/>
      <c r="I1" s="4"/>
      <c r="J1" s="5"/>
      <c r="K1" s="4" t="s">
        <v>0</v>
      </c>
      <c r="L1" s="6"/>
    </row>
    <row r="2" spans="1:12" ht="11.25" customHeight="1">
      <c r="A2" s="7"/>
      <c r="B2" s="8" t="s">
        <v>1</v>
      </c>
      <c r="C2" s="8"/>
      <c r="D2" s="8"/>
      <c r="E2" s="8"/>
      <c r="F2" s="8"/>
      <c r="G2" s="8"/>
      <c r="H2" s="8"/>
      <c r="I2" s="9"/>
      <c r="J2" s="10"/>
      <c r="K2" s="9" t="s">
        <v>2</v>
      </c>
      <c r="L2" s="11"/>
    </row>
    <row r="3" spans="1:12" ht="12" customHeight="1" thickBot="1">
      <c r="A3" s="12"/>
      <c r="B3" s="13" t="s">
        <v>3</v>
      </c>
      <c r="C3" s="13"/>
      <c r="D3" s="13"/>
      <c r="E3" s="13"/>
      <c r="F3" s="13"/>
      <c r="G3" s="13"/>
      <c r="H3" s="13"/>
      <c r="I3" s="14"/>
      <c r="J3" s="15"/>
      <c r="K3" s="14" t="s">
        <v>4</v>
      </c>
      <c r="L3" s="16"/>
    </row>
    <row r="4" spans="1:12" ht="11.25" customHeight="1">
      <c r="A4" s="17"/>
      <c r="B4" s="18"/>
      <c r="C4" s="18"/>
      <c r="D4" s="19" t="s">
        <v>5</v>
      </c>
      <c r="E4" s="20" t="s">
        <v>6</v>
      </c>
      <c r="F4" s="21" t="str">
        <f>VLOOKUP(E4,'[1]Leden'!A:D,2,FALSE)</f>
        <v>DISTRICTFINALE </v>
      </c>
      <c r="G4" s="22"/>
      <c r="H4" s="22"/>
      <c r="I4" s="22"/>
      <c r="J4" s="23" t="s">
        <v>7</v>
      </c>
      <c r="K4" s="23"/>
      <c r="L4" s="24"/>
    </row>
    <row r="5" spans="1:12" ht="12" customHeight="1" thickBot="1">
      <c r="A5" s="25"/>
      <c r="B5" s="26" t="s">
        <v>8</v>
      </c>
      <c r="C5" s="27"/>
      <c r="D5" s="28" t="str">
        <f>VLOOKUP(B:B,'[1]Leden'!A:E,2,FALSE)</f>
        <v>BC. GOUDEN MARTINUS</v>
      </c>
      <c r="E5" s="29" t="s">
        <v>9</v>
      </c>
      <c r="F5" s="30"/>
      <c r="G5" s="30"/>
      <c r="H5" s="30"/>
      <c r="I5" s="31"/>
      <c r="J5" s="32" t="s">
        <v>10</v>
      </c>
      <c r="K5" s="14"/>
      <c r="L5" s="33"/>
    </row>
    <row r="6" spans="1:12" ht="5.25" customHeight="1" thickBot="1">
      <c r="A6" s="34"/>
      <c r="B6" s="35"/>
      <c r="C6" s="35"/>
      <c r="D6" s="36"/>
      <c r="E6" s="35"/>
      <c r="F6" s="35"/>
      <c r="G6" s="35"/>
      <c r="H6" s="35"/>
      <c r="I6" s="35"/>
      <c r="J6" s="37"/>
      <c r="K6" s="35"/>
      <c r="L6" s="38"/>
    </row>
    <row r="7" spans="1:12" ht="11.25" customHeight="1">
      <c r="A7" s="39"/>
      <c r="B7" s="40"/>
      <c r="C7" s="40"/>
      <c r="D7" s="41"/>
      <c r="E7" s="42"/>
      <c r="F7" s="40"/>
      <c r="G7" s="43" t="s">
        <v>11</v>
      </c>
      <c r="H7" s="44" t="s">
        <v>12</v>
      </c>
      <c r="I7" s="45" t="s">
        <v>10</v>
      </c>
      <c r="J7" s="46">
        <v>0.625</v>
      </c>
      <c r="K7" s="47"/>
      <c r="L7" s="48"/>
    </row>
    <row r="8" spans="1:12" ht="11.25" customHeight="1" thickBot="1">
      <c r="A8" s="49"/>
      <c r="B8" s="50"/>
      <c r="C8" s="50"/>
      <c r="D8" s="51"/>
      <c r="E8" s="52"/>
      <c r="F8" s="50"/>
      <c r="G8" s="53" t="s">
        <v>11</v>
      </c>
      <c r="H8" s="54" t="s">
        <v>13</v>
      </c>
      <c r="I8" s="55" t="s">
        <v>10</v>
      </c>
      <c r="J8" s="56">
        <v>0.789</v>
      </c>
      <c r="K8" s="57"/>
      <c r="L8" s="58"/>
    </row>
    <row r="9" spans="1:12" ht="11.25" customHeight="1" thickBot="1">
      <c r="A9" s="59" t="s">
        <v>14</v>
      </c>
      <c r="B9" s="60">
        <v>8148</v>
      </c>
      <c r="C9" s="61"/>
      <c r="D9" s="62" t="str">
        <f>VLOOKUP(B9,'[1]Leden'!A:D,2,FALSE)</f>
        <v>EVERAERT Santino</v>
      </c>
      <c r="E9" s="61"/>
      <c r="F9" s="61"/>
      <c r="G9" s="61"/>
      <c r="H9" s="60" t="str">
        <f>VLOOKUP(B9,'[1]Leden'!A:E,3,FALSE)</f>
        <v>GM</v>
      </c>
      <c r="I9" s="63"/>
      <c r="J9" s="64"/>
      <c r="K9" s="63"/>
      <c r="L9" s="65"/>
    </row>
    <row r="10" spans="1:12" ht="9.75" customHeight="1">
      <c r="A10" s="66"/>
      <c r="B10" s="67"/>
      <c r="C10" s="67"/>
      <c r="D10" s="68"/>
      <c r="E10" s="69" t="s">
        <v>15</v>
      </c>
      <c r="F10" s="70"/>
      <c r="G10" s="70" t="s">
        <v>16</v>
      </c>
      <c r="H10" s="71" t="s">
        <v>17</v>
      </c>
      <c r="I10" s="70" t="s">
        <v>18</v>
      </c>
      <c r="J10" s="72" t="s">
        <v>19</v>
      </c>
      <c r="K10" s="70" t="s">
        <v>20</v>
      </c>
      <c r="L10" s="73" t="s">
        <v>21</v>
      </c>
    </row>
    <row r="11" spans="1:12" ht="9.75" customHeight="1" thickBot="1">
      <c r="A11" s="66"/>
      <c r="B11" s="67"/>
      <c r="C11" s="67"/>
      <c r="D11" s="68"/>
      <c r="E11" s="74"/>
      <c r="F11" s="52"/>
      <c r="G11" s="52" t="s">
        <v>22</v>
      </c>
      <c r="H11" s="75"/>
      <c r="I11" s="52"/>
      <c r="J11" s="76"/>
      <c r="K11" s="52" t="s">
        <v>23</v>
      </c>
      <c r="L11" s="77"/>
    </row>
    <row r="12" spans="1:12" ht="10.5" customHeight="1">
      <c r="A12" s="78"/>
      <c r="B12" s="79">
        <v>4456</v>
      </c>
      <c r="C12" s="80">
        <v>1</v>
      </c>
      <c r="D12" s="81" t="str">
        <f>VLOOKUP(B:B,'[1]Leden'!A:E,2,FALSE)</f>
        <v>DUPONT Jean-Claude</v>
      </c>
      <c r="E12" s="42"/>
      <c r="F12" s="42"/>
      <c r="G12" s="42">
        <v>2</v>
      </c>
      <c r="H12" s="42">
        <v>34</v>
      </c>
      <c r="I12" s="42">
        <v>60</v>
      </c>
      <c r="J12" s="82">
        <f aca="true" t="shared" si="0" ref="J12:J17">H12/I12</f>
        <v>0.5666666666666667</v>
      </c>
      <c r="K12" s="42">
        <v>3</v>
      </c>
      <c r="L12" s="83" t="str">
        <f>IF(J12&lt;J7,"OG",IF(J12&gt;J8,"PR","MG"))</f>
        <v>OG</v>
      </c>
    </row>
    <row r="13" spans="1:12" ht="10.5" customHeight="1">
      <c r="A13" s="84">
        <v>1</v>
      </c>
      <c r="B13" s="85">
        <v>7479</v>
      </c>
      <c r="C13" s="86">
        <v>2</v>
      </c>
      <c r="D13" s="87" t="str">
        <f>VLOOKUP(B:B,'[1]Leden'!A:E,2,FALSE)</f>
        <v>HONGENAERT Erwin</v>
      </c>
      <c r="E13" s="88"/>
      <c r="F13" s="88"/>
      <c r="G13" s="88">
        <v>2</v>
      </c>
      <c r="H13" s="88">
        <v>34</v>
      </c>
      <c r="I13" s="88">
        <v>50</v>
      </c>
      <c r="J13" s="89">
        <f t="shared" si="0"/>
        <v>0.68</v>
      </c>
      <c r="K13" s="88">
        <v>5</v>
      </c>
      <c r="L13" s="90" t="str">
        <f>IF(J13&lt;J7,"OG",IF(J13&gt;J8,"PR","MG"))</f>
        <v>MG</v>
      </c>
    </row>
    <row r="14" spans="1:12" ht="10.5" customHeight="1">
      <c r="A14" s="91"/>
      <c r="B14" s="85">
        <v>4932</v>
      </c>
      <c r="C14" s="86">
        <v>3</v>
      </c>
      <c r="D14" s="87" t="str">
        <f>VLOOKUP(B:B,'[1]Leden'!A:E,2,FALSE)</f>
        <v>VAN MOL William</v>
      </c>
      <c r="E14" s="88"/>
      <c r="F14" s="88"/>
      <c r="G14" s="88">
        <v>2</v>
      </c>
      <c r="H14" s="88">
        <v>34</v>
      </c>
      <c r="I14" s="88">
        <v>39</v>
      </c>
      <c r="J14" s="89">
        <f t="shared" si="0"/>
        <v>0.8717948717948718</v>
      </c>
      <c r="K14" s="88">
        <v>8</v>
      </c>
      <c r="L14" s="90" t="str">
        <f>IF(J14&lt;J7,"OG",IF(J14&gt;J8,"PR","MG"))</f>
        <v>PR</v>
      </c>
    </row>
    <row r="15" spans="1:12" ht="10.5" customHeight="1">
      <c r="A15" s="92"/>
      <c r="B15" s="85">
        <v>4490</v>
      </c>
      <c r="C15" s="86">
        <v>4</v>
      </c>
      <c r="D15" s="87" t="str">
        <f>VLOOKUP(B:B,'[1]Leden'!A:E,2,FALSE)</f>
        <v>VAN LANCKER Pierre</v>
      </c>
      <c r="E15" s="88"/>
      <c r="F15" s="88"/>
      <c r="G15" s="88">
        <v>0</v>
      </c>
      <c r="H15" s="88">
        <v>33</v>
      </c>
      <c r="I15" s="88">
        <v>51</v>
      </c>
      <c r="J15" s="89">
        <f t="shared" si="0"/>
        <v>0.6470588235294118</v>
      </c>
      <c r="K15" s="88">
        <v>4</v>
      </c>
      <c r="L15" s="90" t="str">
        <f>IF(J15&lt;J7,"OG",IF(J15&gt;J8,"PR","MG"))</f>
        <v>MG</v>
      </c>
    </row>
    <row r="16" spans="1:12" ht="10.5" customHeight="1" thickBot="1">
      <c r="A16" s="93"/>
      <c r="B16" s="94"/>
      <c r="C16" s="95">
        <v>5</v>
      </c>
      <c r="D16" s="96" t="e">
        <f>VLOOKUP(B:B,'[1]Leden'!A:E,2,FALSE)</f>
        <v>#N/A</v>
      </c>
      <c r="E16" s="52"/>
      <c r="F16" s="97"/>
      <c r="G16" s="52"/>
      <c r="H16" s="52"/>
      <c r="I16" s="52"/>
      <c r="J16" s="76" t="e">
        <f t="shared" si="0"/>
        <v>#DIV/0!</v>
      </c>
      <c r="K16" s="98"/>
      <c r="L16" s="99" t="e">
        <f>IF(J16&lt;J7,"OG",IF(J16&gt;J8,"PR","MG"))</f>
        <v>#DIV/0!</v>
      </c>
    </row>
    <row r="17" spans="1:12" ht="10.5" customHeight="1" thickBot="1">
      <c r="A17" s="100"/>
      <c r="B17" s="100"/>
      <c r="C17" s="100"/>
      <c r="D17" s="101"/>
      <c r="E17" s="102"/>
      <c r="F17" s="102"/>
      <c r="G17" s="103">
        <v>6</v>
      </c>
      <c r="H17" s="104">
        <f>SUM(H12:H16)</f>
        <v>135</v>
      </c>
      <c r="I17" s="104">
        <f>SUM(I12:I16)</f>
        <v>200</v>
      </c>
      <c r="J17" s="105">
        <f t="shared" si="0"/>
        <v>0.675</v>
      </c>
      <c r="K17" s="104">
        <v>8</v>
      </c>
      <c r="L17" s="77" t="str">
        <f>IF(J17&lt;J7,"OG",IF(J17&gt;J8,"PR","MG"))</f>
        <v>MG</v>
      </c>
    </row>
    <row r="18" spans="1:12" ht="2.25" customHeight="1" thickBot="1">
      <c r="A18" s="100"/>
      <c r="B18" s="100"/>
      <c r="C18" s="100"/>
      <c r="D18" s="101"/>
      <c r="E18" s="100"/>
      <c r="F18" s="100"/>
      <c r="G18" s="100"/>
      <c r="H18" s="100"/>
      <c r="I18" s="100"/>
      <c r="J18" s="106"/>
      <c r="K18" s="100"/>
      <c r="L18" s="100"/>
    </row>
    <row r="19" spans="1:12" ht="11.25" customHeight="1" thickBot="1">
      <c r="A19" s="59" t="s">
        <v>24</v>
      </c>
      <c r="B19" s="60">
        <v>4490</v>
      </c>
      <c r="C19" s="61"/>
      <c r="D19" s="62" t="str">
        <f>VLOOKUP(B19,'[1]Leden'!A:D,2,FALSE)</f>
        <v>VAN LANCKER Pierre</v>
      </c>
      <c r="E19" s="61"/>
      <c r="F19" s="61"/>
      <c r="G19" s="61"/>
      <c r="H19" s="60" t="str">
        <f>VLOOKUP(B19,'[1]Leden'!A:E,3,FALSE)</f>
        <v>UN</v>
      </c>
      <c r="I19" s="63"/>
      <c r="J19" s="64"/>
      <c r="K19" s="63"/>
      <c r="L19" s="65"/>
    </row>
    <row r="20" spans="1:12" ht="9.75" customHeight="1">
      <c r="A20" s="66"/>
      <c r="B20" s="67"/>
      <c r="C20" s="67"/>
      <c r="D20" s="68"/>
      <c r="E20" s="69" t="s">
        <v>15</v>
      </c>
      <c r="F20" s="70"/>
      <c r="G20" s="70" t="s">
        <v>16</v>
      </c>
      <c r="H20" s="71" t="s">
        <v>17</v>
      </c>
      <c r="I20" s="70" t="s">
        <v>18</v>
      </c>
      <c r="J20" s="72" t="s">
        <v>19</v>
      </c>
      <c r="K20" s="70" t="s">
        <v>20</v>
      </c>
      <c r="L20" s="107" t="s">
        <v>21</v>
      </c>
    </row>
    <row r="21" spans="1:12" ht="9.75" customHeight="1" thickBot="1">
      <c r="A21" s="66"/>
      <c r="B21" s="67"/>
      <c r="C21" s="67"/>
      <c r="D21" s="68"/>
      <c r="E21" s="74"/>
      <c r="F21" s="52"/>
      <c r="G21" s="52" t="s">
        <v>22</v>
      </c>
      <c r="H21" s="75"/>
      <c r="I21" s="52"/>
      <c r="J21" s="76"/>
      <c r="K21" s="52" t="s">
        <v>23</v>
      </c>
      <c r="L21" s="108"/>
    </row>
    <row r="22" spans="1:12" ht="10.5" customHeight="1" thickBot="1">
      <c r="A22" s="78"/>
      <c r="B22" s="79">
        <v>4932</v>
      </c>
      <c r="C22" s="80">
        <v>1</v>
      </c>
      <c r="D22" s="81" t="str">
        <f>VLOOKUP(B:B,'[1]Leden'!A:E,2,FALSE)</f>
        <v>VAN MOL William</v>
      </c>
      <c r="E22" s="42"/>
      <c r="F22" s="42"/>
      <c r="G22" s="42">
        <v>2</v>
      </c>
      <c r="H22" s="42">
        <v>34</v>
      </c>
      <c r="I22" s="42">
        <v>49</v>
      </c>
      <c r="J22" s="82">
        <f aca="true" t="shared" si="1" ref="J22:J27">H22/I22</f>
        <v>0.6938775510204082</v>
      </c>
      <c r="K22" s="42">
        <v>5</v>
      </c>
      <c r="L22" s="109" t="str">
        <f>IF(J22&lt;J7,"OG",IF(J22&gt;J8,"PR","MG"))</f>
        <v>MG</v>
      </c>
    </row>
    <row r="23" spans="1:12" ht="10.5" customHeight="1" thickBot="1">
      <c r="A23" s="84">
        <v>2</v>
      </c>
      <c r="B23" s="85">
        <v>4456</v>
      </c>
      <c r="C23" s="86">
        <v>2</v>
      </c>
      <c r="D23" s="87" t="str">
        <f>VLOOKUP(B:B,'[1]Leden'!A:E,2,FALSE)</f>
        <v>DUPONT Jean-Claude</v>
      </c>
      <c r="E23" s="88"/>
      <c r="F23" s="88"/>
      <c r="G23" s="88">
        <v>2</v>
      </c>
      <c r="H23" s="88">
        <v>34</v>
      </c>
      <c r="I23" s="88">
        <v>36</v>
      </c>
      <c r="J23" s="89">
        <f t="shared" si="1"/>
        <v>0.9444444444444444</v>
      </c>
      <c r="K23" s="88">
        <v>5</v>
      </c>
      <c r="L23" s="109" t="str">
        <f>IF(J23&lt;J7,"OG",IF(J23&gt;J8,"PR","MG"))</f>
        <v>PR</v>
      </c>
    </row>
    <row r="24" spans="1:12" ht="10.5" customHeight="1" thickBot="1">
      <c r="A24" s="91"/>
      <c r="B24" s="85">
        <v>7479</v>
      </c>
      <c r="C24" s="86">
        <v>3</v>
      </c>
      <c r="D24" s="87" t="str">
        <f>VLOOKUP(B:B,'[1]Leden'!A:E,2,FALSE)</f>
        <v>HONGENAERT Erwin</v>
      </c>
      <c r="E24" s="88"/>
      <c r="F24" s="88"/>
      <c r="G24" s="88">
        <v>0</v>
      </c>
      <c r="H24" s="88">
        <v>27</v>
      </c>
      <c r="I24" s="88">
        <v>56</v>
      </c>
      <c r="J24" s="89">
        <f t="shared" si="1"/>
        <v>0.48214285714285715</v>
      </c>
      <c r="K24" s="88">
        <v>3</v>
      </c>
      <c r="L24" s="109" t="str">
        <f>IF(J24&lt;J7,"OG",IF(J24&gt;J8,"PR","MG"))</f>
        <v>OG</v>
      </c>
    </row>
    <row r="25" spans="1:12" ht="10.5" customHeight="1" thickBot="1">
      <c r="A25" s="92"/>
      <c r="B25" s="85">
        <v>8148</v>
      </c>
      <c r="C25" s="86">
        <v>4</v>
      </c>
      <c r="D25" s="87" t="str">
        <f>VLOOKUP(B:B,'[1]Leden'!A:E,2,FALSE)</f>
        <v>EVERAERT Santino</v>
      </c>
      <c r="E25" s="88"/>
      <c r="F25" s="88"/>
      <c r="G25" s="88">
        <v>2</v>
      </c>
      <c r="H25" s="88">
        <v>34</v>
      </c>
      <c r="I25" s="88">
        <v>51</v>
      </c>
      <c r="J25" s="89">
        <f t="shared" si="1"/>
        <v>0.6666666666666666</v>
      </c>
      <c r="K25" s="88">
        <v>10</v>
      </c>
      <c r="L25" s="109" t="str">
        <f>IF(J25&lt;J7,"OG",IF(J25&gt;J8,"PR","MG"))</f>
        <v>MG</v>
      </c>
    </row>
    <row r="26" spans="1:12" ht="10.5" customHeight="1" thickBot="1">
      <c r="A26" s="93"/>
      <c r="B26" s="94"/>
      <c r="C26" s="95">
        <v>5</v>
      </c>
      <c r="D26" s="96" t="e">
        <f>VLOOKUP(B:B,'[1]Leden'!A:E,2,FALSE)</f>
        <v>#N/A</v>
      </c>
      <c r="E26" s="52"/>
      <c r="F26" s="97"/>
      <c r="G26" s="52"/>
      <c r="H26" s="52"/>
      <c r="I26" s="52"/>
      <c r="J26" s="76" t="e">
        <f t="shared" si="1"/>
        <v>#DIV/0!</v>
      </c>
      <c r="K26" s="98"/>
      <c r="L26" s="109" t="e">
        <f>IF(J26&lt;J7,"OG",IF(J26&gt;J8,"PR","MG"))</f>
        <v>#DIV/0!</v>
      </c>
    </row>
    <row r="27" spans="1:12" ht="10.5" customHeight="1" thickBot="1">
      <c r="A27" s="100"/>
      <c r="B27" s="100"/>
      <c r="C27" s="100"/>
      <c r="D27" s="101"/>
      <c r="E27" s="102"/>
      <c r="F27" s="102"/>
      <c r="G27" s="103">
        <v>6</v>
      </c>
      <c r="H27" s="104">
        <f>SUM(H22:H26)</f>
        <v>129</v>
      </c>
      <c r="I27" s="104">
        <f>SUM(I22:I26)</f>
        <v>192</v>
      </c>
      <c r="J27" s="105">
        <f t="shared" si="1"/>
        <v>0.671875</v>
      </c>
      <c r="K27" s="104">
        <v>10</v>
      </c>
      <c r="L27" s="109" t="str">
        <f>IF(J27&lt;J7,"OG",IF(J27&gt;J8,"PR","MG"))</f>
        <v>MG</v>
      </c>
    </row>
    <row r="28" spans="1:12" ht="2.25" customHeight="1" thickBot="1">
      <c r="A28" s="100"/>
      <c r="B28" s="100"/>
      <c r="C28" s="100"/>
      <c r="D28" s="101"/>
      <c r="E28" s="100"/>
      <c r="F28" s="100"/>
      <c r="G28" s="100"/>
      <c r="H28" s="100"/>
      <c r="I28" s="100"/>
      <c r="J28" s="106"/>
      <c r="K28" s="100"/>
      <c r="L28" s="100"/>
    </row>
    <row r="29" spans="1:12" ht="11.25" customHeight="1" thickBot="1">
      <c r="A29" s="59" t="s">
        <v>25</v>
      </c>
      <c r="B29" s="60">
        <v>4456</v>
      </c>
      <c r="C29" s="61"/>
      <c r="D29" s="62" t="str">
        <f>VLOOKUP(B29,'[1]Leden'!A:D,2,FALSE)</f>
        <v>DUPONT Jean-Claude</v>
      </c>
      <c r="E29" s="61"/>
      <c r="F29" s="61"/>
      <c r="G29" s="61"/>
      <c r="H29" s="60" t="str">
        <f>VLOOKUP(B29,'[1]Leden'!A:E,3,FALSE)</f>
        <v>GM</v>
      </c>
      <c r="I29" s="63"/>
      <c r="J29" s="64"/>
      <c r="K29" s="63"/>
      <c r="L29" s="65"/>
    </row>
    <row r="30" spans="1:12" ht="9.75" customHeight="1">
      <c r="A30" s="66"/>
      <c r="B30" s="67"/>
      <c r="C30" s="67"/>
      <c r="D30" s="68"/>
      <c r="E30" s="69" t="s">
        <v>15</v>
      </c>
      <c r="F30" s="70"/>
      <c r="G30" s="70" t="s">
        <v>16</v>
      </c>
      <c r="H30" s="71" t="s">
        <v>17</v>
      </c>
      <c r="I30" s="70" t="s">
        <v>18</v>
      </c>
      <c r="J30" s="72" t="s">
        <v>19</v>
      </c>
      <c r="K30" s="70" t="s">
        <v>20</v>
      </c>
      <c r="L30" s="107" t="s">
        <v>21</v>
      </c>
    </row>
    <row r="31" spans="1:12" ht="9.75" customHeight="1" thickBot="1">
      <c r="A31" s="66"/>
      <c r="B31" s="67"/>
      <c r="C31" s="67"/>
      <c r="D31" s="68"/>
      <c r="E31" s="74"/>
      <c r="F31" s="52"/>
      <c r="G31" s="52" t="s">
        <v>22</v>
      </c>
      <c r="H31" s="75"/>
      <c r="I31" s="52"/>
      <c r="J31" s="76"/>
      <c r="K31" s="52" t="s">
        <v>23</v>
      </c>
      <c r="L31" s="108"/>
    </row>
    <row r="32" spans="1:12" ht="10.5" customHeight="1" thickBot="1">
      <c r="A32" s="78"/>
      <c r="B32" s="79">
        <v>8148</v>
      </c>
      <c r="C32" s="80">
        <v>1</v>
      </c>
      <c r="D32" s="81" t="str">
        <f>VLOOKUP(B:B,'[1]Leden'!A:E,2,FALSE)</f>
        <v>EVERAERT Santino</v>
      </c>
      <c r="E32" s="42"/>
      <c r="F32" s="42"/>
      <c r="G32" s="42">
        <v>0</v>
      </c>
      <c r="H32" s="42">
        <v>30</v>
      </c>
      <c r="I32" s="42">
        <v>60</v>
      </c>
      <c r="J32" s="82">
        <f aca="true" t="shared" si="2" ref="J32:J37">H32/I32</f>
        <v>0.5</v>
      </c>
      <c r="K32" s="42">
        <v>4</v>
      </c>
      <c r="L32" s="109" t="str">
        <f>IF(J32&lt;J7,"OG",IF(J32&gt;J8,"PR","MG"))</f>
        <v>OG</v>
      </c>
    </row>
    <row r="33" spans="1:12" ht="10.5" customHeight="1" thickBot="1">
      <c r="A33" s="84">
        <v>3</v>
      </c>
      <c r="B33" s="85">
        <v>4490</v>
      </c>
      <c r="C33" s="86">
        <v>2</v>
      </c>
      <c r="D33" s="87" t="str">
        <f>VLOOKUP(B:B,'[1]Leden'!A:E,2,FALSE)</f>
        <v>VAN LANCKER Pierre</v>
      </c>
      <c r="E33" s="88"/>
      <c r="F33" s="88"/>
      <c r="G33" s="88">
        <v>0</v>
      </c>
      <c r="H33" s="88">
        <v>21</v>
      </c>
      <c r="I33" s="88">
        <v>36</v>
      </c>
      <c r="J33" s="89">
        <f t="shared" si="2"/>
        <v>0.5833333333333334</v>
      </c>
      <c r="K33" s="88">
        <v>6</v>
      </c>
      <c r="L33" s="109" t="str">
        <f>IF(J33&lt;J7,"OG",IF(J33&gt;J8,"PR","MG"))</f>
        <v>OG</v>
      </c>
    </row>
    <row r="34" spans="1:12" ht="10.5" customHeight="1" thickBot="1">
      <c r="A34" s="91"/>
      <c r="B34" s="85">
        <v>7479</v>
      </c>
      <c r="C34" s="86">
        <v>3</v>
      </c>
      <c r="D34" s="87" t="str">
        <f>VLOOKUP(B:B,'[1]Leden'!A:E,2,FALSE)</f>
        <v>HONGENAERT Erwin</v>
      </c>
      <c r="E34" s="88"/>
      <c r="F34" s="88"/>
      <c r="G34" s="88">
        <v>2</v>
      </c>
      <c r="H34" s="88">
        <v>34</v>
      </c>
      <c r="I34" s="88">
        <v>54</v>
      </c>
      <c r="J34" s="89">
        <f t="shared" si="2"/>
        <v>0.6296296296296297</v>
      </c>
      <c r="K34" s="88">
        <v>4</v>
      </c>
      <c r="L34" s="109" t="str">
        <f>IF(J34&lt;J7,"OG",IF(J34&gt;J8,"PR","MG"))</f>
        <v>MG</v>
      </c>
    </row>
    <row r="35" spans="1:12" ht="10.5" customHeight="1" thickBot="1">
      <c r="A35" s="92"/>
      <c r="B35" s="85">
        <v>4932</v>
      </c>
      <c r="C35" s="86">
        <v>4</v>
      </c>
      <c r="D35" s="87" t="str">
        <f>VLOOKUP(B:B,'[1]Leden'!A:E,2,FALSE)</f>
        <v>VAN MOL William</v>
      </c>
      <c r="E35" s="88"/>
      <c r="F35" s="88"/>
      <c r="G35" s="88">
        <v>2</v>
      </c>
      <c r="H35" s="88">
        <v>34</v>
      </c>
      <c r="I35" s="88">
        <v>50</v>
      </c>
      <c r="J35" s="89">
        <f t="shared" si="2"/>
        <v>0.68</v>
      </c>
      <c r="K35" s="88">
        <v>5</v>
      </c>
      <c r="L35" s="109" t="str">
        <f>IF(J35&lt;J7,"OG",IF(J35&gt;J8,"PR","MG"))</f>
        <v>MG</v>
      </c>
    </row>
    <row r="36" spans="1:12" ht="10.5" customHeight="1" thickBot="1">
      <c r="A36" s="93"/>
      <c r="B36" s="94"/>
      <c r="C36" s="95">
        <v>5</v>
      </c>
      <c r="D36" s="96" t="e">
        <f>VLOOKUP(B:B,'[1]Leden'!A:E,2,FALSE)</f>
        <v>#N/A</v>
      </c>
      <c r="E36" s="52"/>
      <c r="F36" s="97"/>
      <c r="G36" s="52"/>
      <c r="H36" s="52"/>
      <c r="I36" s="52"/>
      <c r="J36" s="76" t="e">
        <f t="shared" si="2"/>
        <v>#DIV/0!</v>
      </c>
      <c r="K36" s="98"/>
      <c r="L36" s="109" t="e">
        <f>IF(J36&lt;J7,"OG",IF(J36&gt;J8,"PR","MG"))</f>
        <v>#DIV/0!</v>
      </c>
    </row>
    <row r="37" spans="1:12" ht="10.5" customHeight="1" thickBot="1">
      <c r="A37" s="100"/>
      <c r="B37" s="100"/>
      <c r="C37" s="100"/>
      <c r="D37" s="101"/>
      <c r="E37" s="102"/>
      <c r="F37" s="102"/>
      <c r="G37" s="103">
        <v>4</v>
      </c>
      <c r="H37" s="104">
        <f>SUM(H32:H36)</f>
        <v>119</v>
      </c>
      <c r="I37" s="104">
        <f>SUM(I32:I36)</f>
        <v>200</v>
      </c>
      <c r="J37" s="105">
        <f t="shared" si="2"/>
        <v>0.595</v>
      </c>
      <c r="K37" s="104">
        <v>6</v>
      </c>
      <c r="L37" s="109" t="str">
        <f>IF(J37&lt;J7,"OG",IF(J37&gt;J8,"PR","MG"))</f>
        <v>OG</v>
      </c>
    </row>
    <row r="38" spans="1:12" ht="2.25" customHeight="1" thickBot="1">
      <c r="A38" s="100"/>
      <c r="B38" s="100"/>
      <c r="C38" s="100"/>
      <c r="D38" s="101"/>
      <c r="E38" s="100"/>
      <c r="F38" s="100"/>
      <c r="G38" s="100"/>
      <c r="H38" s="100"/>
      <c r="I38" s="100"/>
      <c r="J38" s="106"/>
      <c r="K38" s="100"/>
      <c r="L38" s="100"/>
    </row>
    <row r="39" spans="1:12" ht="11.25" customHeight="1" thickBot="1">
      <c r="A39" s="59" t="s">
        <v>26</v>
      </c>
      <c r="B39" s="60">
        <v>7479</v>
      </c>
      <c r="C39" s="61"/>
      <c r="D39" s="62" t="str">
        <f>VLOOKUP(B39,'[1]Leden'!A:D,2,FALSE)</f>
        <v>HONGENAERT Erwin</v>
      </c>
      <c r="E39" s="61"/>
      <c r="F39" s="61"/>
      <c r="G39" s="61"/>
      <c r="H39" s="60" t="str">
        <f>VLOOKUP(B39,'[1]Leden'!A:E,3,FALSE)</f>
        <v>EWH</v>
      </c>
      <c r="I39" s="63"/>
      <c r="J39" s="64"/>
      <c r="K39" s="63"/>
      <c r="L39" s="65"/>
    </row>
    <row r="40" spans="1:12" ht="9.75" customHeight="1">
      <c r="A40" s="66"/>
      <c r="B40" s="67"/>
      <c r="C40" s="67"/>
      <c r="D40" s="68"/>
      <c r="E40" s="69" t="s">
        <v>15</v>
      </c>
      <c r="F40" s="70"/>
      <c r="G40" s="70" t="s">
        <v>16</v>
      </c>
      <c r="H40" s="71" t="s">
        <v>17</v>
      </c>
      <c r="I40" s="70" t="s">
        <v>18</v>
      </c>
      <c r="J40" s="72" t="s">
        <v>19</v>
      </c>
      <c r="K40" s="70" t="s">
        <v>20</v>
      </c>
      <c r="L40" s="107" t="s">
        <v>21</v>
      </c>
    </row>
    <row r="41" spans="1:12" ht="9.75" customHeight="1" thickBot="1">
      <c r="A41" s="66"/>
      <c r="B41" s="67"/>
      <c r="C41" s="67"/>
      <c r="D41" s="68"/>
      <c r="E41" s="74"/>
      <c r="F41" s="52"/>
      <c r="G41" s="52" t="s">
        <v>22</v>
      </c>
      <c r="H41" s="75"/>
      <c r="I41" s="52"/>
      <c r="J41" s="76"/>
      <c r="K41" s="52" t="s">
        <v>23</v>
      </c>
      <c r="L41" s="108"/>
    </row>
    <row r="42" spans="1:12" ht="10.5" customHeight="1" thickBot="1">
      <c r="A42" s="78"/>
      <c r="B42" s="79">
        <v>4932</v>
      </c>
      <c r="C42" s="80">
        <v>1</v>
      </c>
      <c r="D42" s="81" t="str">
        <f>VLOOKUP(B:B,'[1]Leden'!A:E,2,FALSE)</f>
        <v>VAN MOL William</v>
      </c>
      <c r="E42" s="42"/>
      <c r="F42" s="42"/>
      <c r="G42" s="42">
        <v>2</v>
      </c>
      <c r="H42" s="42">
        <v>34</v>
      </c>
      <c r="I42" s="42">
        <v>69</v>
      </c>
      <c r="J42" s="82">
        <f aca="true" t="shared" si="3" ref="J42:J47">H42/I42</f>
        <v>0.4927536231884058</v>
      </c>
      <c r="K42" s="42">
        <v>3</v>
      </c>
      <c r="L42" s="109" t="str">
        <f>IF(J42&lt;J7,"OG",IF(J42&gt;J8,"PR","MG"))</f>
        <v>OG</v>
      </c>
    </row>
    <row r="43" spans="1:12" ht="10.5" customHeight="1" thickBot="1">
      <c r="A43" s="84">
        <v>4</v>
      </c>
      <c r="B43" s="85">
        <v>8148</v>
      </c>
      <c r="C43" s="86">
        <v>2</v>
      </c>
      <c r="D43" s="87" t="str">
        <f>VLOOKUP(B:B,'[1]Leden'!A:E,2,FALSE)</f>
        <v>EVERAERT Santino</v>
      </c>
      <c r="E43" s="88"/>
      <c r="F43" s="88"/>
      <c r="G43" s="88">
        <v>0</v>
      </c>
      <c r="H43" s="88">
        <v>30</v>
      </c>
      <c r="I43" s="88">
        <v>50</v>
      </c>
      <c r="J43" s="89">
        <f t="shared" si="3"/>
        <v>0.6</v>
      </c>
      <c r="K43" s="88">
        <v>4</v>
      </c>
      <c r="L43" s="109" t="str">
        <f>IF(J43&lt;J7,"OG",IF(J43&gt;J8,"PR","MG"))</f>
        <v>OG</v>
      </c>
    </row>
    <row r="44" spans="1:12" ht="10.5" customHeight="1" thickBot="1">
      <c r="A44" s="91"/>
      <c r="B44" s="85">
        <v>4456</v>
      </c>
      <c r="C44" s="86">
        <v>3</v>
      </c>
      <c r="D44" s="87" t="str">
        <f>VLOOKUP(B:B,'[1]Leden'!A:E,2,FALSE)</f>
        <v>DUPONT Jean-Claude</v>
      </c>
      <c r="E44" s="88"/>
      <c r="F44" s="88"/>
      <c r="G44" s="88">
        <v>0</v>
      </c>
      <c r="H44" s="88">
        <v>27</v>
      </c>
      <c r="I44" s="88">
        <v>54</v>
      </c>
      <c r="J44" s="89">
        <f t="shared" si="3"/>
        <v>0.5</v>
      </c>
      <c r="K44" s="88">
        <v>3</v>
      </c>
      <c r="L44" s="109" t="str">
        <f>IF(J44&lt;J7,"OG",IF(J44&gt;J8,"PR","MG"))</f>
        <v>OG</v>
      </c>
    </row>
    <row r="45" spans="1:12" ht="10.5" customHeight="1" thickBot="1">
      <c r="A45" s="92"/>
      <c r="B45" s="85">
        <v>4490</v>
      </c>
      <c r="C45" s="86">
        <v>4</v>
      </c>
      <c r="D45" s="87" t="str">
        <f>VLOOKUP(B:B,'[1]Leden'!A:E,2,FALSE)</f>
        <v>VAN LANCKER Pierre</v>
      </c>
      <c r="E45" s="88"/>
      <c r="F45" s="88"/>
      <c r="G45" s="88">
        <v>2</v>
      </c>
      <c r="H45" s="88">
        <v>34</v>
      </c>
      <c r="I45" s="88">
        <v>56</v>
      </c>
      <c r="J45" s="89">
        <f t="shared" si="3"/>
        <v>0.6071428571428571</v>
      </c>
      <c r="K45" s="88">
        <v>4</v>
      </c>
      <c r="L45" s="109" t="str">
        <f>IF(J45&lt;J7,"OG",IF(J45&gt;J8,"PR","MG"))</f>
        <v>OG</v>
      </c>
    </row>
    <row r="46" spans="1:12" ht="10.5" customHeight="1" thickBot="1">
      <c r="A46" s="93"/>
      <c r="B46" s="94"/>
      <c r="C46" s="95">
        <v>5</v>
      </c>
      <c r="D46" s="96" t="e">
        <f>VLOOKUP(B:B,'[1]Leden'!A:E,2,FALSE)</f>
        <v>#N/A</v>
      </c>
      <c r="E46" s="52"/>
      <c r="F46" s="97"/>
      <c r="G46" s="52"/>
      <c r="H46" s="52"/>
      <c r="I46" s="52"/>
      <c r="J46" s="76" t="e">
        <f t="shared" si="3"/>
        <v>#DIV/0!</v>
      </c>
      <c r="K46" s="98"/>
      <c r="L46" s="109" t="e">
        <f>IF(J46&lt;J7,"OG",IF(J46&gt;J8,"PR","MG"))</f>
        <v>#DIV/0!</v>
      </c>
    </row>
    <row r="47" spans="1:12" ht="10.5" customHeight="1" thickBot="1">
      <c r="A47" s="100"/>
      <c r="B47" s="100"/>
      <c r="C47" s="100"/>
      <c r="D47" s="101"/>
      <c r="E47" s="102"/>
      <c r="F47" s="102"/>
      <c r="G47" s="103">
        <v>4</v>
      </c>
      <c r="H47" s="104">
        <f>SUM(H42:H46)</f>
        <v>125</v>
      </c>
      <c r="I47" s="104">
        <f>SUM(I42:I46)</f>
        <v>229</v>
      </c>
      <c r="J47" s="105">
        <f t="shared" si="3"/>
        <v>0.5458515283842795</v>
      </c>
      <c r="K47" s="104">
        <v>4</v>
      </c>
      <c r="L47" s="109" t="str">
        <f>IF(J47&lt;J7,"OG",IF(J47&gt;J8,"PR","MG"))</f>
        <v>OG</v>
      </c>
    </row>
    <row r="48" spans="1:12" ht="2.25" customHeight="1" thickBot="1">
      <c r="A48" s="100"/>
      <c r="B48" s="100"/>
      <c r="C48" s="100"/>
      <c r="D48" s="101"/>
      <c r="E48" s="100"/>
      <c r="F48" s="100"/>
      <c r="G48" s="100"/>
      <c r="H48" s="100"/>
      <c r="I48" s="100"/>
      <c r="J48" s="106"/>
      <c r="K48" s="100"/>
      <c r="L48" s="100"/>
    </row>
    <row r="49" spans="1:12" ht="11.25" customHeight="1" thickBot="1">
      <c r="A49" s="59" t="s">
        <v>27</v>
      </c>
      <c r="B49" s="60">
        <v>4932</v>
      </c>
      <c r="C49" s="61"/>
      <c r="D49" s="62" t="str">
        <f>VLOOKUP(B49,'[1]Leden'!A:D,2,FALSE)</f>
        <v>VAN MOL William</v>
      </c>
      <c r="E49" s="61"/>
      <c r="F49" s="61"/>
      <c r="G49" s="61"/>
      <c r="H49" s="60" t="str">
        <f>VLOOKUP(B49,'[1]Leden'!A:E,3,FALSE)</f>
        <v>BvG</v>
      </c>
      <c r="I49" s="63"/>
      <c r="J49" s="64"/>
      <c r="K49" s="63"/>
      <c r="L49" s="65"/>
    </row>
    <row r="50" spans="1:12" ht="9.75" customHeight="1">
      <c r="A50" s="66"/>
      <c r="B50" s="67"/>
      <c r="C50" s="67"/>
      <c r="D50" s="68"/>
      <c r="E50" s="69" t="s">
        <v>15</v>
      </c>
      <c r="F50" s="70"/>
      <c r="G50" s="70" t="s">
        <v>16</v>
      </c>
      <c r="H50" s="71" t="s">
        <v>17</v>
      </c>
      <c r="I50" s="70" t="s">
        <v>18</v>
      </c>
      <c r="J50" s="72" t="s">
        <v>19</v>
      </c>
      <c r="K50" s="70" t="s">
        <v>20</v>
      </c>
      <c r="L50" s="107" t="s">
        <v>21</v>
      </c>
    </row>
    <row r="51" spans="1:12" ht="9.75" customHeight="1" thickBot="1">
      <c r="A51" s="66"/>
      <c r="B51" s="67"/>
      <c r="C51" s="67"/>
      <c r="D51" s="68"/>
      <c r="E51" s="74"/>
      <c r="F51" s="52"/>
      <c r="G51" s="52" t="s">
        <v>22</v>
      </c>
      <c r="H51" s="75"/>
      <c r="I51" s="52"/>
      <c r="J51" s="76"/>
      <c r="K51" s="52" t="s">
        <v>23</v>
      </c>
      <c r="L51" s="108"/>
    </row>
    <row r="52" spans="1:12" ht="10.5" customHeight="1" thickBot="1">
      <c r="A52" s="78"/>
      <c r="B52" s="79">
        <v>4490</v>
      </c>
      <c r="C52" s="80">
        <v>1</v>
      </c>
      <c r="D52" s="81" t="str">
        <f>VLOOKUP(B:B,'[1]Leden'!A:E,2,FALSE)</f>
        <v>VAN LANCKER Pierre</v>
      </c>
      <c r="E52" s="42"/>
      <c r="F52" s="42"/>
      <c r="G52" s="42">
        <v>0</v>
      </c>
      <c r="H52" s="42">
        <v>20</v>
      </c>
      <c r="I52" s="42">
        <v>49</v>
      </c>
      <c r="J52" s="82">
        <f aca="true" t="shared" si="4" ref="J52:J57">H52/I52</f>
        <v>0.40816326530612246</v>
      </c>
      <c r="K52" s="42">
        <v>3</v>
      </c>
      <c r="L52" s="109" t="str">
        <f>IF(J52&lt;J7,"OG",IF(J52&gt;J8,"PR","MG"))</f>
        <v>OG</v>
      </c>
    </row>
    <row r="53" spans="1:12" ht="10.5" customHeight="1" thickBot="1">
      <c r="A53" s="84">
        <v>5</v>
      </c>
      <c r="B53" s="85">
        <v>7479</v>
      </c>
      <c r="C53" s="86">
        <v>2</v>
      </c>
      <c r="D53" s="87" t="str">
        <f>VLOOKUP(B:B,'[1]Leden'!A:E,2,FALSE)</f>
        <v>HONGENAERT Erwin</v>
      </c>
      <c r="E53" s="88"/>
      <c r="F53" s="88"/>
      <c r="G53" s="88">
        <v>0</v>
      </c>
      <c r="H53" s="88">
        <v>28</v>
      </c>
      <c r="I53" s="88">
        <v>69</v>
      </c>
      <c r="J53" s="89">
        <f t="shared" si="4"/>
        <v>0.4057971014492754</v>
      </c>
      <c r="K53" s="88">
        <v>6</v>
      </c>
      <c r="L53" s="109" t="str">
        <f>IF(J53&lt;J7,"OG",IF(J53&gt;J8,"PR","MG"))</f>
        <v>OG</v>
      </c>
    </row>
    <row r="54" spans="1:12" ht="10.5" customHeight="1" thickBot="1">
      <c r="A54" s="91"/>
      <c r="B54" s="85">
        <v>8148</v>
      </c>
      <c r="C54" s="86">
        <v>3</v>
      </c>
      <c r="D54" s="87" t="str">
        <f>VLOOKUP(B:B,'[1]Leden'!A:E,2,FALSE)</f>
        <v>EVERAERT Santino</v>
      </c>
      <c r="E54" s="88"/>
      <c r="F54" s="88"/>
      <c r="G54" s="88">
        <v>0</v>
      </c>
      <c r="H54" s="88">
        <v>16</v>
      </c>
      <c r="I54" s="88">
        <v>39</v>
      </c>
      <c r="J54" s="89">
        <f t="shared" si="4"/>
        <v>0.41025641025641024</v>
      </c>
      <c r="K54" s="88">
        <v>2</v>
      </c>
      <c r="L54" s="109" t="str">
        <f>IF(J54&lt;J7,"OG",IF(J54&gt;J8,"PR","MG"))</f>
        <v>OG</v>
      </c>
    </row>
    <row r="55" spans="1:12" ht="10.5" customHeight="1" thickBot="1">
      <c r="A55" s="92"/>
      <c r="B55" s="85">
        <v>4456</v>
      </c>
      <c r="C55" s="86">
        <v>4</v>
      </c>
      <c r="D55" s="87" t="str">
        <f>VLOOKUP(B:B,'[1]Leden'!A:E,2,FALSE)</f>
        <v>DUPONT Jean-Claude</v>
      </c>
      <c r="E55" s="88"/>
      <c r="F55" s="88"/>
      <c r="G55" s="88">
        <v>0</v>
      </c>
      <c r="H55" s="88">
        <v>28</v>
      </c>
      <c r="I55" s="88">
        <v>50</v>
      </c>
      <c r="J55" s="89">
        <f t="shared" si="4"/>
        <v>0.56</v>
      </c>
      <c r="K55" s="88">
        <v>4</v>
      </c>
      <c r="L55" s="109" t="str">
        <f>IF(J55&lt;J7,"OG",IF(J55&gt;J8,"PR","MG"))</f>
        <v>OG</v>
      </c>
    </row>
    <row r="56" spans="1:12" ht="10.5" customHeight="1" thickBot="1">
      <c r="A56" s="93"/>
      <c r="B56" s="94"/>
      <c r="C56" s="95">
        <v>5</v>
      </c>
      <c r="D56" s="96" t="e">
        <f>VLOOKUP(B:B,'[1]Leden'!A:E,2,FALSE)</f>
        <v>#N/A</v>
      </c>
      <c r="E56" s="52"/>
      <c r="F56" s="97"/>
      <c r="G56" s="52"/>
      <c r="H56" s="52"/>
      <c r="I56" s="52"/>
      <c r="J56" s="76" t="e">
        <f t="shared" si="4"/>
        <v>#DIV/0!</v>
      </c>
      <c r="K56" s="98"/>
      <c r="L56" s="109" t="e">
        <f>IF(J56&lt;J7,"OG",IF(J56&gt;J8,"PR","MG"))</f>
        <v>#DIV/0!</v>
      </c>
    </row>
    <row r="57" spans="1:12" ht="10.5" customHeight="1" thickBot="1">
      <c r="A57" s="100"/>
      <c r="B57" s="100"/>
      <c r="C57" s="100"/>
      <c r="D57" s="101"/>
      <c r="E57" s="102"/>
      <c r="F57" s="102"/>
      <c r="G57" s="103">
        <v>0</v>
      </c>
      <c r="H57" s="104">
        <f>SUM(H52:H56)</f>
        <v>92</v>
      </c>
      <c r="I57" s="104">
        <f>SUM(I52:I56)</f>
        <v>207</v>
      </c>
      <c r="J57" s="105">
        <f t="shared" si="4"/>
        <v>0.4444444444444444</v>
      </c>
      <c r="K57" s="104">
        <v>6</v>
      </c>
      <c r="L57" s="109" t="str">
        <f>IF(J57&lt;J7,"OG",IF(J57&gt;J8,"PR","MG"))</f>
        <v>OG</v>
      </c>
    </row>
    <row r="58" spans="1:12" ht="2.25" customHeight="1" thickBot="1">
      <c r="A58" s="100"/>
      <c r="B58" s="100"/>
      <c r="C58" s="100"/>
      <c r="D58" s="101"/>
      <c r="E58" s="100"/>
      <c r="F58" s="100"/>
      <c r="G58" s="100"/>
      <c r="H58" s="100"/>
      <c r="I58" s="100"/>
      <c r="J58" s="106"/>
      <c r="K58" s="100"/>
      <c r="L58" s="100"/>
    </row>
    <row r="59" spans="1:12" ht="11.25" customHeight="1" thickBot="1">
      <c r="A59" s="59" t="s">
        <v>28</v>
      </c>
      <c r="B59" s="60"/>
      <c r="C59" s="61"/>
      <c r="D59" s="62" t="e">
        <f>VLOOKUP(B59,'[1]Leden'!A:D,2,FALSE)</f>
        <v>#N/A</v>
      </c>
      <c r="E59" s="61"/>
      <c r="F59" s="61"/>
      <c r="G59" s="61"/>
      <c r="H59" s="60" t="e">
        <f>VLOOKUP(B59,'[1]Leden'!A:E,3,FALSE)</f>
        <v>#N/A</v>
      </c>
      <c r="I59" s="63"/>
      <c r="J59" s="64"/>
      <c r="K59" s="63"/>
      <c r="L59" s="65"/>
    </row>
    <row r="60" spans="1:12" ht="9.75" customHeight="1">
      <c r="A60" s="66"/>
      <c r="B60" s="67"/>
      <c r="C60" s="67"/>
      <c r="D60" s="68"/>
      <c r="E60" s="69" t="s">
        <v>15</v>
      </c>
      <c r="F60" s="70"/>
      <c r="G60" s="70" t="s">
        <v>16</v>
      </c>
      <c r="H60" s="71" t="s">
        <v>17</v>
      </c>
      <c r="I60" s="70" t="s">
        <v>18</v>
      </c>
      <c r="J60" s="72" t="s">
        <v>19</v>
      </c>
      <c r="K60" s="70" t="s">
        <v>20</v>
      </c>
      <c r="L60" s="107" t="s">
        <v>21</v>
      </c>
    </row>
    <row r="61" spans="1:12" ht="9.75" customHeight="1" thickBot="1">
      <c r="A61" s="66"/>
      <c r="B61" s="67"/>
      <c r="C61" s="67"/>
      <c r="D61" s="68"/>
      <c r="E61" s="74"/>
      <c r="F61" s="52"/>
      <c r="G61" s="52" t="s">
        <v>22</v>
      </c>
      <c r="H61" s="75"/>
      <c r="I61" s="52"/>
      <c r="J61" s="76"/>
      <c r="K61" s="52" t="s">
        <v>23</v>
      </c>
      <c r="L61" s="108"/>
    </row>
    <row r="62" spans="1:12" ht="10.5" customHeight="1" thickBot="1">
      <c r="A62" s="78"/>
      <c r="B62" s="79"/>
      <c r="C62" s="80">
        <v>1</v>
      </c>
      <c r="D62" s="81" t="e">
        <f>VLOOKUP(B:B,'[1]Leden'!A:E,2,FALSE)</f>
        <v>#N/A</v>
      </c>
      <c r="E62" s="42"/>
      <c r="F62" s="42"/>
      <c r="G62" s="42"/>
      <c r="H62" s="42"/>
      <c r="I62" s="42"/>
      <c r="J62" s="82" t="e">
        <f aca="true" t="shared" si="5" ref="J62:J67">H62/I62</f>
        <v>#DIV/0!</v>
      </c>
      <c r="K62" s="42"/>
      <c r="L62" s="109" t="e">
        <f>IF(J62&lt;J7,"OG",IF(J62&gt;J8,"PR","MG"))</f>
        <v>#DIV/0!</v>
      </c>
    </row>
    <row r="63" spans="1:12" ht="10.5" customHeight="1" thickBot="1">
      <c r="A63" s="84">
        <v>6</v>
      </c>
      <c r="B63" s="85"/>
      <c r="C63" s="86">
        <v>2</v>
      </c>
      <c r="D63" s="87" t="e">
        <f>VLOOKUP(B:B,'[1]Leden'!A:E,2,FALSE)</f>
        <v>#N/A</v>
      </c>
      <c r="E63" s="88"/>
      <c r="F63" s="88"/>
      <c r="G63" s="88"/>
      <c r="H63" s="88"/>
      <c r="I63" s="88"/>
      <c r="J63" s="89" t="e">
        <f t="shared" si="5"/>
        <v>#DIV/0!</v>
      </c>
      <c r="K63" s="88"/>
      <c r="L63" s="109" t="e">
        <f>IF(J63&lt;J7,"OG",IF(J63&gt;J8,"PR","MG"))</f>
        <v>#DIV/0!</v>
      </c>
    </row>
    <row r="64" spans="1:12" ht="10.5" customHeight="1" thickBot="1">
      <c r="A64" s="91"/>
      <c r="B64" s="85"/>
      <c r="C64" s="86">
        <v>3</v>
      </c>
      <c r="D64" s="87" t="e">
        <f>VLOOKUP(B:B,'[1]Leden'!A:E,2,FALSE)</f>
        <v>#N/A</v>
      </c>
      <c r="E64" s="88"/>
      <c r="F64" s="88"/>
      <c r="G64" s="88"/>
      <c r="H64" s="88"/>
      <c r="I64" s="88"/>
      <c r="J64" s="89" t="e">
        <f t="shared" si="5"/>
        <v>#DIV/0!</v>
      </c>
      <c r="K64" s="88"/>
      <c r="L64" s="109" t="e">
        <f>IF(J64&lt;J7,"OG",IF(J64&gt;J8,"PR","MG"))</f>
        <v>#DIV/0!</v>
      </c>
    </row>
    <row r="65" spans="1:12" ht="10.5" customHeight="1" thickBot="1">
      <c r="A65" s="92"/>
      <c r="B65" s="85"/>
      <c r="C65" s="86">
        <v>4</v>
      </c>
      <c r="D65" s="87" t="e">
        <f>VLOOKUP(B:B,'[1]Leden'!A:E,2,FALSE)</f>
        <v>#N/A</v>
      </c>
      <c r="E65" s="88"/>
      <c r="F65" s="88"/>
      <c r="G65" s="88"/>
      <c r="H65" s="88"/>
      <c r="I65" s="88"/>
      <c r="J65" s="89" t="e">
        <f t="shared" si="5"/>
        <v>#DIV/0!</v>
      </c>
      <c r="K65" s="88"/>
      <c r="L65" s="109" t="e">
        <f>IF(J65&lt;J7,"OG",IF(J65&gt;J8,"PR","MG"))</f>
        <v>#DIV/0!</v>
      </c>
    </row>
    <row r="66" spans="1:12" ht="10.5" customHeight="1" thickBot="1">
      <c r="A66" s="93"/>
      <c r="B66" s="94"/>
      <c r="C66" s="95">
        <v>5</v>
      </c>
      <c r="D66" s="96" t="e">
        <f>VLOOKUP(B:B,'[1]Leden'!A:E,2,FALSE)</f>
        <v>#N/A</v>
      </c>
      <c r="E66" s="52"/>
      <c r="F66" s="97"/>
      <c r="G66" s="52"/>
      <c r="H66" s="52"/>
      <c r="I66" s="52"/>
      <c r="J66" s="76" t="e">
        <f t="shared" si="5"/>
        <v>#DIV/0!</v>
      </c>
      <c r="K66" s="98"/>
      <c r="L66" s="109" t="e">
        <f>IF(J66&lt;J7,"OG",IF(J66&gt;J8,"PR","MG"))</f>
        <v>#DIV/0!</v>
      </c>
    </row>
    <row r="67" spans="1:12" ht="11.25" customHeight="1" thickBot="1">
      <c r="A67" s="100"/>
      <c r="B67" s="100"/>
      <c r="C67" s="100"/>
      <c r="D67" s="101"/>
      <c r="E67" s="102"/>
      <c r="F67" s="102"/>
      <c r="G67" s="103"/>
      <c r="H67" s="104">
        <f>SUM(H62:H66)</f>
        <v>0</v>
      </c>
      <c r="I67" s="104">
        <f>SUM(I62:I66)</f>
        <v>0</v>
      </c>
      <c r="J67" s="105" t="e">
        <f t="shared" si="5"/>
        <v>#DIV/0!</v>
      </c>
      <c r="K67" s="104"/>
      <c r="L67" s="109" t="e">
        <f>IF(J67&lt;J7,"OG",IF(J67&gt;J8,"PR","MG"))</f>
        <v>#DIV/0!</v>
      </c>
    </row>
    <row r="68" spans="7:12" ht="10.5" customHeight="1">
      <c r="G68" s="67"/>
      <c r="H68" s="112"/>
      <c r="I68" s="112"/>
      <c r="J68" s="113"/>
      <c r="K68" s="114"/>
      <c r="L68" s="114"/>
    </row>
  </sheetData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2012-02-27T15:41:21Z</dcterms:created>
  <dcterms:modified xsi:type="dcterms:W3CDTF">2012-02-27T15:42:54Z</dcterms:modified>
  <cp:category/>
  <cp:version/>
  <cp:contentType/>
  <cp:contentStatus/>
</cp:coreProperties>
</file>