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Blad1!$A$1:$N$63</definedName>
  </definedNames>
  <calcPr calcId="145621"/>
</workbook>
</file>

<file path=xl/calcChain.xml><?xml version="1.0" encoding="utf-8"?>
<calcChain xmlns="http://schemas.openxmlformats.org/spreadsheetml/2006/main">
  <c r="K45" i="1" l="1"/>
  <c r="I45" i="1"/>
  <c r="G45" i="1"/>
  <c r="F45" i="1"/>
  <c r="H45" i="1"/>
  <c r="J45" i="1" s="1"/>
  <c r="J44" i="1"/>
  <c r="C44" i="1"/>
  <c r="J43" i="1"/>
  <c r="C43" i="1"/>
  <c r="J42" i="1"/>
  <c r="C42" i="1"/>
  <c r="J41" i="1"/>
  <c r="C41" i="1"/>
  <c r="G38" i="1"/>
  <c r="B38" i="1"/>
  <c r="K35" i="1"/>
  <c r="I35" i="1"/>
  <c r="G35" i="1"/>
  <c r="F35" i="1"/>
  <c r="H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35" i="1" l="1"/>
  <c r="J14" i="1"/>
  <c r="J24" i="1"/>
  <c r="J13" i="1"/>
</calcChain>
</file>

<file path=xl/sharedStrings.xml><?xml version="1.0" encoding="utf-8"?>
<sst xmlns="http://schemas.openxmlformats.org/spreadsheetml/2006/main" count="55" uniqueCount="26">
  <si>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</si>
  <si>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</si>
  <si>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</si>
  <si>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</si>
  <si>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&amp; 2° KLASSE BANDSTOTEN</t>
  </si>
  <si>
    <t xml:space="preserve">        KLEIN</t>
  </si>
  <si>
    <t>datum:</t>
  </si>
  <si>
    <t>18 &amp; 19okt14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</si>
  <si>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</si>
  <si>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</si>
  <si>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</si>
  <si>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</si>
  <si>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</si>
  <si>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</si>
  <si>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</si>
  <si>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</si>
  <si>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</si>
  <si>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</si>
  <si>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</si>
  <si>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</si>
  <si>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</si>
  <si>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</t>
  </si>
  <si>
    <t>OG</t>
  </si>
  <si>
    <t>Wedstrijdleiding: STILTEN Rik</t>
  </si>
  <si>
    <r>
      <t xml:space="preserve">VAN LAETHEM Rudi (STER) </t>
    </r>
    <r>
      <rPr>
        <i/>
        <sz val="12"/>
        <color indexed="8"/>
        <rFont val="Arial"/>
        <family val="2"/>
      </rPr>
      <t xml:space="preserve">speelt de Gewestelijke Finale in het weekend 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</si>
  <si>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27 &amp; 28 december 2014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Zuid West Vlaanderen.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</si>
</sst>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3" fillId="0" borderId="0" xfId="0" applyNumberFormat="1" applyFont="1" applyAlignment="1"/>
    <xf numFmtId="0" fontId="3" fillId="0" borderId="0" xfId="0" applyFont="1" applyAlignment="1"/>
    <xf numFmtId="0" fontId="14" fillId="0" borderId="0" xfId="0" applyFont="1"/>
    <xf numFmtId="0" fontId="7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57</xdr:row>
      <xdr:rowOff>88900</xdr:rowOff>
    </xdr:from>
    <xdr:to>
      <xdr:col>12</xdr:col>
      <xdr:colOff>374650</xdr:colOff>
      <xdr:row>61</xdr:row>
      <xdr:rowOff>3175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09550" y="9153525"/>
          <a:ext cx="638810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1°+ 2°  klasse vrijspel KB-  20 oktober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vrijspel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TEMMERMAN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RudI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23" zoomScaleNormal="100" workbookViewId="0">
      <selection activeCell="Q59" sqref="Q59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VAN LAETHEM RudI</v>
      </c>
      <c r="C6" s="22"/>
      <c r="D6" s="22"/>
      <c r="E6" s="22"/>
      <c r="F6" s="22" t="s">
        <v>13</v>
      </c>
      <c r="G6" s="24" t="str">
        <f>VLOOKUP(L6,[1]LEDEN!A$1:E$65536,3,FALSE)</f>
        <v>STER</v>
      </c>
      <c r="H6" s="24"/>
      <c r="I6" s="22"/>
      <c r="J6" s="22"/>
      <c r="K6" s="22"/>
      <c r="L6" s="25">
        <v>5189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VAN DEN BOSSCHE Christian</v>
      </c>
      <c r="D9" s="32"/>
      <c r="E9" s="32"/>
      <c r="F9" s="30">
        <v>2</v>
      </c>
      <c r="G9" s="30"/>
      <c r="H9" s="30">
        <v>160</v>
      </c>
      <c r="I9" s="30">
        <v>36</v>
      </c>
      <c r="J9" s="33">
        <f t="shared" ref="J9:J14" si="0">ROUNDDOWN(H9/I9,2)</f>
        <v>4.4400000000000004</v>
      </c>
      <c r="K9" s="30">
        <v>17</v>
      </c>
      <c r="L9" s="34"/>
      <c r="N9">
        <v>4297</v>
      </c>
    </row>
    <row r="10" spans="1:14" ht="15" customHeight="1" x14ac:dyDescent="0.25">
      <c r="B10" s="30">
        <v>2</v>
      </c>
      <c r="C10" s="31" t="str">
        <f>VLOOKUP(N10,[1]LEDEN!A$1:E$65536,2,FALSE)</f>
        <v>MATTENS Roger</v>
      </c>
      <c r="D10" s="32"/>
      <c r="E10" s="32"/>
      <c r="F10" s="30">
        <v>0</v>
      </c>
      <c r="G10" s="30"/>
      <c r="H10" s="30">
        <v>86</v>
      </c>
      <c r="I10" s="30">
        <v>28</v>
      </c>
      <c r="J10" s="33">
        <f t="shared" si="0"/>
        <v>3.07</v>
      </c>
      <c r="K10" s="30">
        <v>10</v>
      </c>
      <c r="L10" s="35">
        <v>1</v>
      </c>
      <c r="N10">
        <v>4294</v>
      </c>
    </row>
    <row r="11" spans="1:14" ht="15" customHeight="1" x14ac:dyDescent="0.25">
      <c r="B11" s="30">
        <v>3</v>
      </c>
      <c r="C11" s="31" t="str">
        <f>VLOOKUP(N11,[1]LEDEN!A$1:E$65536,2,FALSE)</f>
        <v>VAN GOETHEM Glenn</v>
      </c>
      <c r="D11" s="32"/>
      <c r="E11" s="32"/>
      <c r="F11" s="30">
        <v>1</v>
      </c>
      <c r="G11" s="30"/>
      <c r="H11" s="30">
        <v>160</v>
      </c>
      <c r="I11" s="30">
        <v>34</v>
      </c>
      <c r="J11" s="33">
        <f t="shared" si="0"/>
        <v>4.7</v>
      </c>
      <c r="K11" s="30">
        <v>21</v>
      </c>
      <c r="L11" s="35"/>
      <c r="N11">
        <v>4301</v>
      </c>
    </row>
    <row r="12" spans="1:14" ht="15" customHeight="1" x14ac:dyDescent="0.25">
      <c r="B12" s="30">
        <v>4</v>
      </c>
      <c r="C12" s="31" t="str">
        <f>VLOOKUP(N12,[1]LEDEN!A$1:E$65536,2,FALSE)</f>
        <v>VAN GOETHEM Glenn</v>
      </c>
      <c r="D12" s="32"/>
      <c r="E12" s="32"/>
      <c r="F12" s="30">
        <v>2</v>
      </c>
      <c r="G12" s="30"/>
      <c r="H12" s="30">
        <v>160</v>
      </c>
      <c r="I12" s="30">
        <v>37</v>
      </c>
      <c r="J12" s="33">
        <f t="shared" si="0"/>
        <v>4.32</v>
      </c>
      <c r="K12" s="30">
        <v>14</v>
      </c>
      <c r="L12" s="35"/>
      <c r="N12">
        <v>4301</v>
      </c>
    </row>
    <row r="13" spans="1:14" ht="15" hidden="1" customHeight="1" x14ac:dyDescent="0.25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5">
      <c r="A14" s="36"/>
      <c r="B14" s="37"/>
      <c r="C14" s="36"/>
      <c r="D14" s="36"/>
      <c r="E14" s="36" t="s">
        <v>20</v>
      </c>
      <c r="F14" s="38">
        <f>SUM(F9:F13)</f>
        <v>5</v>
      </c>
      <c r="G14" s="38">
        <f>SUM(G9:G13)</f>
        <v>0</v>
      </c>
      <c r="H14" s="38">
        <f>SUM(H9:H13)</f>
        <v>566</v>
      </c>
      <c r="I14" s="38">
        <f>SUM(I9:I13)</f>
        <v>135</v>
      </c>
      <c r="J14" s="39">
        <f t="shared" si="0"/>
        <v>4.1900000000000004</v>
      </c>
      <c r="K14" s="38">
        <f>MAX(K9:K13)</f>
        <v>21</v>
      </c>
      <c r="L14" s="43" t="s">
        <v>22</v>
      </c>
      <c r="M14" s="40"/>
    </row>
    <row r="15" spans="1:14" ht="8.25" customHeight="1" thickBot="1" x14ac:dyDescent="0.3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7.5" customHeight="1" x14ac:dyDescent="0.25"/>
    <row r="17" spans="1:16" x14ac:dyDescent="0.25">
      <c r="A17" s="22" t="s">
        <v>12</v>
      </c>
      <c r="B17" s="23" t="str">
        <f>VLOOKUP(L17,[1]LEDEN!A$1:E$65536,2,FALSE)</f>
        <v>MATTENS Roger</v>
      </c>
      <c r="C17" s="22"/>
      <c r="D17" s="22"/>
      <c r="E17" s="22"/>
      <c r="F17" s="22" t="s">
        <v>13</v>
      </c>
      <c r="G17" s="24" t="str">
        <f>VLOOKUP(L17,[1]LEDEN!A$1:E$65536,3,FALSE)</f>
        <v>SMA</v>
      </c>
      <c r="H17" s="24"/>
      <c r="I17" s="22"/>
      <c r="J17" s="22"/>
      <c r="K17" s="22"/>
      <c r="L17" s="25">
        <v>4294</v>
      </c>
    </row>
    <row r="18" spans="1:16" ht="6" customHeight="1" x14ac:dyDescent="0.25"/>
    <row r="19" spans="1:16" x14ac:dyDescent="0.25">
      <c r="F19" s="26" t="s">
        <v>14</v>
      </c>
      <c r="G19" s="27" t="s">
        <v>15</v>
      </c>
      <c r="H19" s="27">
        <v>2.2999999999999998</v>
      </c>
      <c r="I19" s="28" t="s">
        <v>16</v>
      </c>
      <c r="J19" s="29" t="s">
        <v>17</v>
      </c>
      <c r="K19" s="27" t="s">
        <v>18</v>
      </c>
      <c r="L19" s="27">
        <v>7465</v>
      </c>
    </row>
    <row r="20" spans="1:16" x14ac:dyDescent="0.25">
      <c r="B20" s="30">
        <v>1</v>
      </c>
      <c r="C20" s="31" t="str">
        <f>VLOOKUP(N20,[1]LEDEN!A$1:E$65536,2,FALSE)</f>
        <v>VAN GOETHEM Glenn</v>
      </c>
      <c r="D20" s="32"/>
      <c r="E20" s="32"/>
      <c r="F20" s="30">
        <v>0</v>
      </c>
      <c r="G20" s="30"/>
      <c r="H20" s="30">
        <v>136</v>
      </c>
      <c r="I20" s="30">
        <v>26</v>
      </c>
      <c r="J20" s="33">
        <f t="shared" ref="J20:J25" si="1">ROUNDDOWN(H20/I20,2)</f>
        <v>5.23</v>
      </c>
      <c r="K20" s="30">
        <v>19</v>
      </c>
      <c r="L20" s="34"/>
      <c r="N20">
        <v>4301</v>
      </c>
    </row>
    <row r="21" spans="1:16" x14ac:dyDescent="0.25">
      <c r="B21" s="30">
        <v>2</v>
      </c>
      <c r="C21" s="31" t="str">
        <f>VLOOKUP(N21,[1]LEDEN!A$1:E$65536,2,FALSE)</f>
        <v>VAN LAETHEM RudI</v>
      </c>
      <c r="D21" s="32"/>
      <c r="E21" s="32"/>
      <c r="F21" s="30">
        <v>2</v>
      </c>
      <c r="G21" s="30"/>
      <c r="H21" s="30">
        <v>160</v>
      </c>
      <c r="I21" s="30">
        <v>28</v>
      </c>
      <c r="J21" s="33">
        <f t="shared" si="1"/>
        <v>5.71</v>
      </c>
      <c r="K21" s="30">
        <v>25</v>
      </c>
      <c r="L21" s="35">
        <v>2</v>
      </c>
      <c r="N21">
        <v>5189</v>
      </c>
    </row>
    <row r="22" spans="1:16" x14ac:dyDescent="0.25">
      <c r="B22" s="30">
        <v>3</v>
      </c>
      <c r="C22" s="31" t="str">
        <f>VLOOKUP(N22,[1]LEDEN!A$1:E$65536,2,FALSE)</f>
        <v>VAN DEN BOSSCHE Christian</v>
      </c>
      <c r="D22" s="32"/>
      <c r="E22" s="32"/>
      <c r="F22" s="30">
        <v>0</v>
      </c>
      <c r="G22" s="30"/>
      <c r="H22" s="30">
        <v>148</v>
      </c>
      <c r="I22" s="30">
        <v>32</v>
      </c>
      <c r="J22" s="33">
        <f t="shared" si="1"/>
        <v>4.62</v>
      </c>
      <c r="K22" s="30">
        <v>21</v>
      </c>
      <c r="L22" s="35"/>
      <c r="N22">
        <v>4297</v>
      </c>
    </row>
    <row r="23" spans="1:16" x14ac:dyDescent="0.25">
      <c r="B23" s="30">
        <v>4</v>
      </c>
      <c r="C23" s="31" t="str">
        <f>VLOOKUP(N23,[1]LEDEN!A$1:E$65536,2,FALSE)</f>
        <v>VAN DEN BOSSCHE Christian</v>
      </c>
      <c r="D23" s="32"/>
      <c r="E23" s="32"/>
      <c r="F23" s="30">
        <v>2</v>
      </c>
      <c r="G23" s="30"/>
      <c r="H23" s="30">
        <v>160</v>
      </c>
      <c r="I23" s="30">
        <v>25</v>
      </c>
      <c r="J23" s="33">
        <f t="shared" si="1"/>
        <v>6.4</v>
      </c>
      <c r="K23" s="30">
        <v>31</v>
      </c>
      <c r="L23" s="35"/>
      <c r="N23">
        <v>4297</v>
      </c>
    </row>
    <row r="24" spans="1:16" hidden="1" x14ac:dyDescent="0.25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6" x14ac:dyDescent="0.2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604</v>
      </c>
      <c r="I25" s="38">
        <f>SUM(I20:I24)</f>
        <v>111</v>
      </c>
      <c r="J25" s="39">
        <f t="shared" si="1"/>
        <v>5.44</v>
      </c>
      <c r="K25" s="38">
        <f>MAX(K20:K24)</f>
        <v>31</v>
      </c>
      <c r="L25" s="43" t="s">
        <v>22</v>
      </c>
    </row>
    <row r="26" spans="1:16" ht="7.5" customHeight="1" thickBot="1" x14ac:dyDescent="0.3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6" ht="3.75" customHeight="1" x14ac:dyDescent="0.25"/>
    <row r="28" spans="1:16" x14ac:dyDescent="0.25">
      <c r="A28" s="22" t="s">
        <v>12</v>
      </c>
      <c r="B28" s="23" t="str">
        <f>VLOOKUP(L28,[1]LEDEN!A$1:E$65536,2,FALSE)</f>
        <v>VAN GOETHEM Glenn</v>
      </c>
      <c r="C28" s="22"/>
      <c r="D28" s="22"/>
      <c r="E28" s="22"/>
      <c r="F28" s="22" t="s">
        <v>13</v>
      </c>
      <c r="G28" s="24" t="str">
        <f>VLOOKUP(L28,[1]LEDEN!A$1:E$65536,3,FALSE)</f>
        <v>SMA</v>
      </c>
      <c r="H28" s="24"/>
      <c r="I28" s="22"/>
      <c r="J28" s="22"/>
      <c r="K28" s="22"/>
      <c r="L28" s="25">
        <v>4301</v>
      </c>
    </row>
    <row r="29" spans="1:16" ht="7.5" customHeight="1" x14ac:dyDescent="0.25"/>
    <row r="30" spans="1:16" x14ac:dyDescent="0.25">
      <c r="F30" s="26" t="s">
        <v>14</v>
      </c>
      <c r="G30" s="27" t="s">
        <v>15</v>
      </c>
      <c r="H30" s="27">
        <v>2.2999999999999998</v>
      </c>
      <c r="I30" s="28" t="s">
        <v>16</v>
      </c>
      <c r="J30" s="29" t="s">
        <v>17</v>
      </c>
      <c r="K30" s="27" t="s">
        <v>18</v>
      </c>
      <c r="L30" s="27" t="s">
        <v>19</v>
      </c>
      <c r="P30" t="s">
        <v>21</v>
      </c>
    </row>
    <row r="31" spans="1:16" x14ac:dyDescent="0.25">
      <c r="B31" s="30">
        <v>1</v>
      </c>
      <c r="C31" s="31" t="str">
        <f>VLOOKUP(N31,[1]LEDEN!A$1:E$65536,2,FALSE)</f>
        <v>MATTENS Roger</v>
      </c>
      <c r="D31" s="32"/>
      <c r="E31" s="32"/>
      <c r="F31" s="30">
        <v>2</v>
      </c>
      <c r="G31" s="30"/>
      <c r="H31" s="30">
        <v>160</v>
      </c>
      <c r="I31" s="30">
        <v>26</v>
      </c>
      <c r="J31" s="33">
        <f t="shared" ref="J31:J35" si="2">ROUNDDOWN(H31/I31,2)</f>
        <v>6.15</v>
      </c>
      <c r="K31" s="30">
        <v>44</v>
      </c>
      <c r="L31" s="34"/>
      <c r="N31">
        <v>4294</v>
      </c>
    </row>
    <row r="32" spans="1:16" x14ac:dyDescent="0.25">
      <c r="B32" s="30">
        <v>2</v>
      </c>
      <c r="C32" s="31" t="str">
        <f>VLOOKUP(N32,[1]LEDEN!A$1:E$65536,2,FALSE)</f>
        <v>VAN DEN BOSSCHE Christian</v>
      </c>
      <c r="D32" s="32"/>
      <c r="E32" s="32"/>
      <c r="F32" s="30">
        <v>1</v>
      </c>
      <c r="G32" s="30"/>
      <c r="H32" s="30">
        <v>160</v>
      </c>
      <c r="I32" s="30">
        <v>23</v>
      </c>
      <c r="J32" s="33">
        <f t="shared" si="2"/>
        <v>6.95</v>
      </c>
      <c r="K32" s="30">
        <v>76</v>
      </c>
      <c r="L32" s="35">
        <v>3</v>
      </c>
      <c r="N32">
        <v>4297</v>
      </c>
    </row>
    <row r="33" spans="1:14" x14ac:dyDescent="0.25">
      <c r="B33" s="30">
        <v>3</v>
      </c>
      <c r="C33" s="31" t="str">
        <f>VLOOKUP(N33,[1]LEDEN!A$1:E$65536,2,FALSE)</f>
        <v>VAN LAETHEM RudI</v>
      </c>
      <c r="D33" s="32"/>
      <c r="E33" s="32"/>
      <c r="F33" s="30">
        <v>1</v>
      </c>
      <c r="G33" s="30"/>
      <c r="H33" s="30">
        <v>160</v>
      </c>
      <c r="I33" s="30">
        <v>34</v>
      </c>
      <c r="J33" s="33">
        <f t="shared" si="2"/>
        <v>4.7</v>
      </c>
      <c r="K33" s="30">
        <v>20</v>
      </c>
      <c r="L33" s="35"/>
      <c r="N33">
        <v>5189</v>
      </c>
    </row>
    <row r="34" spans="1:14" x14ac:dyDescent="0.25">
      <c r="B34" s="30">
        <v>4</v>
      </c>
      <c r="C34" s="31" t="str">
        <f>VLOOKUP(N34,[1]LEDEN!A$1:E$65536,2,FALSE)</f>
        <v>VAN LAETHEM RudI</v>
      </c>
      <c r="D34" s="32"/>
      <c r="E34" s="32"/>
      <c r="F34" s="30">
        <v>0</v>
      </c>
      <c r="G34" s="30"/>
      <c r="H34" s="30">
        <v>116</v>
      </c>
      <c r="I34" s="30">
        <v>37</v>
      </c>
      <c r="J34" s="33">
        <f t="shared" si="2"/>
        <v>3.13</v>
      </c>
      <c r="K34" s="30">
        <v>21</v>
      </c>
      <c r="L34" s="35"/>
      <c r="N34">
        <v>5189</v>
      </c>
    </row>
    <row r="35" spans="1:14" x14ac:dyDescent="0.25">
      <c r="A35" s="36"/>
      <c r="B35" s="37"/>
      <c r="C35" s="36"/>
      <c r="D35" s="36"/>
      <c r="E35" s="36" t="s">
        <v>20</v>
      </c>
      <c r="F35" s="38">
        <f>SUM(F31:F34)</f>
        <v>4</v>
      </c>
      <c r="G35" s="38">
        <f>SUM(G31:G34)</f>
        <v>0</v>
      </c>
      <c r="H35" s="38">
        <f>SUM(H31:H34)</f>
        <v>596</v>
      </c>
      <c r="I35" s="38">
        <f>SUM(I31:I34)</f>
        <v>120</v>
      </c>
      <c r="J35" s="39">
        <f t="shared" si="2"/>
        <v>4.96</v>
      </c>
      <c r="K35" s="38">
        <f>MAX(K31:K34)</f>
        <v>76</v>
      </c>
      <c r="L35" s="43" t="s">
        <v>22</v>
      </c>
    </row>
    <row r="36" spans="1:14" ht="6.75" customHeight="1" thickBot="1" x14ac:dyDescent="0.3">
      <c r="A36" s="4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4" ht="6" customHeight="1" x14ac:dyDescent="0.25"/>
    <row r="38" spans="1:14" ht="13.5" customHeight="1" x14ac:dyDescent="0.25">
      <c r="A38" s="22" t="s">
        <v>12</v>
      </c>
      <c r="B38" s="23" t="str">
        <f>VLOOKUP(L38,[1]LEDEN!A$1:E$65536,2,FALSE)</f>
        <v>VAN DEN BOSSCHE Christian</v>
      </c>
      <c r="C38" s="22"/>
      <c r="D38" s="22"/>
      <c r="E38" s="22"/>
      <c r="F38" s="22" t="s">
        <v>13</v>
      </c>
      <c r="G38" s="24" t="str">
        <f>VLOOKUP(L38,[1]LEDEN!A$1:E$65536,3,FALSE)</f>
        <v>SMA</v>
      </c>
      <c r="H38" s="24"/>
      <c r="I38" s="22"/>
      <c r="J38" s="22"/>
      <c r="K38" s="22"/>
      <c r="L38" s="25">
        <v>4297</v>
      </c>
    </row>
    <row r="40" spans="1:14" x14ac:dyDescent="0.25">
      <c r="F40" s="26" t="s">
        <v>14</v>
      </c>
      <c r="G40" s="27" t="s">
        <v>15</v>
      </c>
      <c r="H40" s="27">
        <v>2.2999999999999998</v>
      </c>
      <c r="I40" s="28" t="s">
        <v>16</v>
      </c>
      <c r="J40" s="29" t="s">
        <v>17</v>
      </c>
      <c r="K40" s="27" t="s">
        <v>18</v>
      </c>
      <c r="L40" s="27" t="s">
        <v>19</v>
      </c>
    </row>
    <row r="41" spans="1:14" x14ac:dyDescent="0.25">
      <c r="B41" s="30">
        <v>1</v>
      </c>
      <c r="C41" s="31" t="str">
        <f>VLOOKUP(N41,[1]LEDEN!A$1:E$65536,2,FALSE)</f>
        <v>VAN LAETHEM RudI</v>
      </c>
      <c r="D41" s="32"/>
      <c r="E41" s="32"/>
      <c r="F41" s="30">
        <v>0</v>
      </c>
      <c r="G41" s="30"/>
      <c r="H41" s="30">
        <v>195</v>
      </c>
      <c r="I41" s="30">
        <v>36</v>
      </c>
      <c r="J41" s="33">
        <f t="shared" ref="J41:J45" si="3">ROUNDDOWN(H41/I41,2)</f>
        <v>5.41</v>
      </c>
      <c r="K41" s="30">
        <v>25</v>
      </c>
      <c r="L41" s="34"/>
      <c r="N41">
        <v>5189</v>
      </c>
    </row>
    <row r="42" spans="1:14" x14ac:dyDescent="0.25">
      <c r="B42" s="30">
        <v>2</v>
      </c>
      <c r="C42" s="31" t="str">
        <f>VLOOKUP(N42,[1]LEDEN!A$1:E$65536,2,FALSE)</f>
        <v>VAN GOETHEM Glenn</v>
      </c>
      <c r="D42" s="32"/>
      <c r="E42" s="32"/>
      <c r="F42" s="30">
        <v>1</v>
      </c>
      <c r="G42" s="30"/>
      <c r="H42" s="30">
        <v>210</v>
      </c>
      <c r="I42" s="30">
        <v>23</v>
      </c>
      <c r="J42" s="33">
        <f t="shared" si="3"/>
        <v>9.1300000000000008</v>
      </c>
      <c r="K42" s="30">
        <v>71</v>
      </c>
      <c r="L42" s="35">
        <v>4</v>
      </c>
      <c r="N42">
        <v>4301</v>
      </c>
    </row>
    <row r="43" spans="1:14" x14ac:dyDescent="0.25">
      <c r="B43" s="30">
        <v>3</v>
      </c>
      <c r="C43" s="31" t="str">
        <f>VLOOKUP(N43,[1]LEDEN!A$1:E$65536,2,FALSE)</f>
        <v>MATTENS Roger</v>
      </c>
      <c r="D43" s="32"/>
      <c r="E43" s="32"/>
      <c r="F43" s="30">
        <v>2</v>
      </c>
      <c r="G43" s="30"/>
      <c r="H43" s="30">
        <v>210</v>
      </c>
      <c r="I43" s="30">
        <v>32</v>
      </c>
      <c r="J43" s="33">
        <f t="shared" si="3"/>
        <v>6.56</v>
      </c>
      <c r="K43" s="30">
        <v>45</v>
      </c>
      <c r="L43" s="35"/>
      <c r="N43">
        <v>4294</v>
      </c>
    </row>
    <row r="44" spans="1:14" x14ac:dyDescent="0.25">
      <c r="B44" s="30">
        <v>4</v>
      </c>
      <c r="C44" s="31" t="str">
        <f>VLOOKUP(N44,[1]LEDEN!A$1:E$65536,2,FALSE)</f>
        <v>MATTENS Roger</v>
      </c>
      <c r="D44" s="32"/>
      <c r="E44" s="32"/>
      <c r="F44" s="30">
        <v>0</v>
      </c>
      <c r="G44" s="30"/>
      <c r="H44" s="30">
        <v>160</v>
      </c>
      <c r="I44" s="30">
        <v>25</v>
      </c>
      <c r="J44" s="33">
        <f t="shared" si="3"/>
        <v>6.4</v>
      </c>
      <c r="K44" s="30">
        <v>21</v>
      </c>
      <c r="L44" s="35"/>
      <c r="N44">
        <v>4294</v>
      </c>
    </row>
    <row r="45" spans="1:14" x14ac:dyDescent="0.25">
      <c r="A45" s="36"/>
      <c r="B45" s="37"/>
      <c r="C45" s="36"/>
      <c r="D45" s="36"/>
      <c r="E45" s="36" t="s">
        <v>20</v>
      </c>
      <c r="F45" s="38">
        <f>SUM(F41:F44)</f>
        <v>3</v>
      </c>
      <c r="G45" s="38">
        <f>SUM(G41:G44)</f>
        <v>0</v>
      </c>
      <c r="H45" s="38">
        <f>SUM(H41:H44)</f>
        <v>775</v>
      </c>
      <c r="I45" s="38">
        <f>SUM(I41:I44)</f>
        <v>116</v>
      </c>
      <c r="J45" s="39">
        <f t="shared" si="3"/>
        <v>6.68</v>
      </c>
      <c r="K45" s="38">
        <f>MAX(K41:K44)</f>
        <v>71</v>
      </c>
      <c r="L45" s="43" t="s">
        <v>22</v>
      </c>
    </row>
    <row r="46" spans="1:14" ht="4.5" customHeight="1" thickBot="1" x14ac:dyDescent="0.3">
      <c r="A46" s="41"/>
      <c r="B46" s="42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4" ht="6" customHeight="1" x14ac:dyDescent="0.25"/>
    <row r="49" spans="2:12" x14ac:dyDescent="0.25">
      <c r="B49" s="44" t="s">
        <v>23</v>
      </c>
      <c r="C49" s="45"/>
      <c r="D49" s="46"/>
      <c r="E49" s="46"/>
      <c r="F49" s="46"/>
      <c r="G49" s="21"/>
      <c r="H49" s="21"/>
      <c r="I49" s="21"/>
      <c r="J49" s="21"/>
      <c r="K49" s="21"/>
    </row>
    <row r="50" spans="2:12" x14ac:dyDescent="0.25">
      <c r="F50" s="21"/>
      <c r="G50" s="21"/>
      <c r="H50" s="21"/>
      <c r="I50" s="21"/>
      <c r="J50" s="21"/>
      <c r="K50" s="21"/>
    </row>
    <row r="51" spans="2:12" x14ac:dyDescent="0.25">
      <c r="F51" s="21"/>
      <c r="G51" s="21"/>
      <c r="H51" s="21"/>
      <c r="I51" s="21"/>
      <c r="J51" s="21"/>
      <c r="K51" s="21"/>
    </row>
    <row r="52" spans="2:12" ht="15.75" x14ac:dyDescent="0.25">
      <c r="H52" s="47"/>
      <c r="I52" s="48"/>
      <c r="J52" s="48"/>
      <c r="K52" s="48"/>
      <c r="L52" s="48"/>
    </row>
    <row r="53" spans="2:12" ht="15.75" x14ac:dyDescent="0.25">
      <c r="B53" s="49" t="s">
        <v>24</v>
      </c>
      <c r="C53" s="49"/>
      <c r="D53" s="49"/>
      <c r="E53" s="49"/>
      <c r="F53" s="49"/>
      <c r="G53" s="49"/>
      <c r="H53" s="49"/>
      <c r="I53" s="49"/>
      <c r="J53" s="50"/>
    </row>
    <row r="54" spans="2:12" ht="15.75" x14ac:dyDescent="0.25">
      <c r="B54" s="51" t="s">
        <v>25</v>
      </c>
      <c r="C54" s="49"/>
      <c r="D54" s="49"/>
      <c r="E54" s="49"/>
      <c r="F54" s="49"/>
      <c r="G54" s="49"/>
      <c r="H54" s="49"/>
      <c r="I54" s="49"/>
      <c r="J54" s="50"/>
    </row>
  </sheetData>
  <mergeCells count="8">
    <mergeCell ref="L42:L44"/>
    <mergeCell ref="I52:L52"/>
    <mergeCell ref="C3:D3"/>
    <mergeCell ref="F3:I3"/>
    <mergeCell ref="K3:M3"/>
    <mergeCell ref="L10:L13"/>
    <mergeCell ref="L21:L24"/>
    <mergeCell ref="L32:L34"/>
  </mergeCells>
  <pageMargins left="0.7" right="0.7" top="0.75" bottom="0.75" header="0.3" footer="0.3"/>
  <pageSetup paperSize="9" scale="81" orientation="portrait" horizontalDpi="360" verticalDpi="36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2014-10-20T16:28:58Z</cp:lastPrinted>
  <dcterms:created xsi:type="dcterms:W3CDTF">2014-10-20T16:20:55Z</dcterms:created>
  <dcterms:modified xsi:type="dcterms:W3CDTF">2014-10-20T16:30:14Z</dcterms:modified>
</cp:coreProperties>
</file>