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DF 7°vrij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6" i="1" l="1"/>
  <c r="I36" i="1"/>
  <c r="G36" i="1"/>
  <c r="F36" i="1"/>
  <c r="H35" i="1"/>
  <c r="J35" i="1" s="1"/>
  <c r="C35" i="1"/>
  <c r="H34" i="1"/>
  <c r="J34" i="1" s="1"/>
  <c r="C34" i="1"/>
  <c r="H33" i="1"/>
  <c r="J33" i="1" s="1"/>
  <c r="C33" i="1"/>
  <c r="J32" i="1"/>
  <c r="H32" i="1"/>
  <c r="C32" i="1"/>
  <c r="H31" i="1"/>
  <c r="H36" i="1" s="1"/>
  <c r="J36" i="1" s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C13" i="1"/>
  <c r="J12" i="1"/>
  <c r="C12" i="1"/>
  <c r="J11" i="1"/>
  <c r="C11" i="1"/>
  <c r="J10" i="1"/>
  <c r="C10" i="1"/>
  <c r="J9" i="1"/>
  <c r="C9" i="1"/>
  <c r="G6" i="1"/>
  <c r="B6" i="1"/>
  <c r="J31" i="1" l="1"/>
  <c r="J14" i="1"/>
  <c r="J13" i="1"/>
  <c r="H25" i="1"/>
  <c r="J25" i="1" s="1"/>
</calcChain>
</file>

<file path=xl/sharedStrings.xml><?xml version="1.0" encoding="utf-8"?>
<sst xmlns="http://schemas.openxmlformats.org/spreadsheetml/2006/main" count="44" uniqueCount="26">
  <si>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</si>
  <si>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</si>
  <si>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</si>
  <si>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</si>
  <si>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</si>
  <si>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</si>
  <si>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</si>
  <si>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</si>
  <si>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</si>
  <si>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</si>
  <si>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</si>
  <si>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</si>
  <si>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</si>
  <si>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</si>
  <si>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</si>
  <si>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</si>
  <si>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</si>
  <si>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</si>
  <si>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</si>
  <si>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</si>
  <si>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</si>
  <si>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VFF</t>
  </si>
  <si>
    <t>Wedstrijdleiding: Mangelinckx Nico</t>
  </si>
  <si>
    <r>
      <t xml:space="preserve">DE BECK Clery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</si>
  <si>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8 &amp; 9 december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Gent.</t>
    </r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</si>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</sst>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6" fillId="0" borderId="15" xfId="0" applyFont="1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5" xfId="0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0" xfId="0" applyFont="1"/>
    <xf numFmtId="0" fontId="14" fillId="0" borderId="0" xfId="0" applyFont="1" applyAlignment="1">
      <alignment horizontal="left"/>
    </xf>
    <xf numFmtId="14" fontId="15" fillId="0" borderId="0" xfId="0" applyNumberFormat="1" applyFont="1" applyAlignment="1"/>
    <xf numFmtId="0" fontId="3" fillId="0" borderId="0" xfId="0" applyFont="1" applyAlignment="1"/>
    <xf numFmtId="0" fontId="16" fillId="0" borderId="0" xfId="0" applyFont="1"/>
    <xf numFmtId="0" fontId="17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46</xdr:row>
      <xdr:rowOff>171450</xdr:rowOff>
    </xdr:from>
    <xdr:to>
      <xdr:col>12</xdr:col>
      <xdr:colOff>231775</xdr:colOff>
      <xdr:row>50</xdr:row>
      <xdr:rowOff>85725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66675" y="71723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7° klasse vrijspel KB-  1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 t="str">
            <v>0173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 t="str">
            <v>00170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3" zoomScaleNormal="100" workbookViewId="0">
      <selection activeCell="L28" sqref="L28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41173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DE BECK Clery</v>
      </c>
      <c r="C6" s="22"/>
      <c r="D6" s="22"/>
      <c r="E6" s="22"/>
      <c r="F6" s="22" t="s">
        <v>12</v>
      </c>
      <c r="G6" s="24" t="str">
        <f>VLOOKUP(L6,[1]LEDEN!A$1:E$65536,3,FALSE)</f>
        <v>KOH</v>
      </c>
      <c r="H6" s="24"/>
      <c r="I6" s="22"/>
      <c r="J6" s="22"/>
      <c r="K6" s="22"/>
      <c r="L6" s="25">
        <v>9063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 xml:space="preserve">DE RUYVER Stefaan </v>
      </c>
      <c r="D9" s="32"/>
      <c r="E9" s="32"/>
      <c r="F9" s="30">
        <v>2</v>
      </c>
      <c r="G9" s="30"/>
      <c r="H9" s="30">
        <v>40</v>
      </c>
      <c r="I9" s="30">
        <v>16</v>
      </c>
      <c r="J9" s="33">
        <f t="shared" ref="J9:J14" si="0">ROUNDDOWN(H9/I9,2)</f>
        <v>2.5</v>
      </c>
      <c r="K9" s="30">
        <v>9</v>
      </c>
      <c r="L9" s="34"/>
      <c r="N9">
        <v>4378</v>
      </c>
    </row>
    <row r="10" spans="1:14" ht="15" customHeight="1" x14ac:dyDescent="0.25">
      <c r="B10" s="30">
        <v>2</v>
      </c>
      <c r="C10" s="31" t="str">
        <f>VLOOKUP(N10,[1]LEDEN!A$1:E$65536,2,FALSE)</f>
        <v xml:space="preserve">DE RUYVER Stefaan </v>
      </c>
      <c r="D10" s="32"/>
      <c r="E10" s="32"/>
      <c r="F10" s="30">
        <v>2</v>
      </c>
      <c r="G10" s="30"/>
      <c r="H10" s="30">
        <v>40</v>
      </c>
      <c r="I10" s="30">
        <v>12</v>
      </c>
      <c r="J10" s="33">
        <f t="shared" si="0"/>
        <v>3.33</v>
      </c>
      <c r="K10" s="30">
        <v>12</v>
      </c>
      <c r="L10" s="35">
        <v>1</v>
      </c>
      <c r="N10">
        <v>4378</v>
      </c>
    </row>
    <row r="11" spans="1:14" ht="15" customHeight="1" x14ac:dyDescent="0.25">
      <c r="B11" s="30">
        <v>3</v>
      </c>
      <c r="C11" s="31" t="str">
        <f>VLOOKUP(N11,[1]LEDEN!A$1:E$65536,2,FALSE)</f>
        <v xml:space="preserve">DE RUYVER Stefaan </v>
      </c>
      <c r="D11" s="32"/>
      <c r="E11" s="32"/>
      <c r="F11" s="30">
        <v>2</v>
      </c>
      <c r="G11" s="30"/>
      <c r="H11" s="30">
        <v>40</v>
      </c>
      <c r="I11" s="30">
        <v>9</v>
      </c>
      <c r="J11" s="33">
        <f t="shared" si="0"/>
        <v>4.4400000000000004</v>
      </c>
      <c r="K11" s="30">
        <v>18</v>
      </c>
      <c r="L11" s="35"/>
      <c r="N11">
        <v>4378</v>
      </c>
    </row>
    <row r="12" spans="1:14" ht="15" customHeight="1" x14ac:dyDescent="0.25">
      <c r="B12" s="30">
        <v>4</v>
      </c>
      <c r="C12" s="31" t="str">
        <f>VLOOKUP(N12,[1]LEDEN!A$1:E$65536,2,FALSE)</f>
        <v xml:space="preserve">DE RUYVER Stefaan </v>
      </c>
      <c r="D12" s="32"/>
      <c r="E12" s="32"/>
      <c r="F12" s="30">
        <v>2</v>
      </c>
      <c r="G12" s="30"/>
      <c r="H12" s="30">
        <v>40</v>
      </c>
      <c r="I12" s="30">
        <v>23</v>
      </c>
      <c r="J12" s="33">
        <f t="shared" si="0"/>
        <v>1.73</v>
      </c>
      <c r="K12" s="30">
        <v>11</v>
      </c>
      <c r="L12" s="35"/>
      <c r="N12">
        <v>4378</v>
      </c>
    </row>
    <row r="13" spans="1:14" ht="15" hidden="1" customHeight="1" x14ac:dyDescent="0.25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8</v>
      </c>
      <c r="G14" s="38">
        <f>SUM(G9:G13)</f>
        <v>0</v>
      </c>
      <c r="H14" s="38">
        <f>SUM(H9:H13)</f>
        <v>160</v>
      </c>
      <c r="I14" s="38">
        <f>SUM(I9:I13)</f>
        <v>60</v>
      </c>
      <c r="J14" s="39">
        <f t="shared" si="0"/>
        <v>2.66</v>
      </c>
      <c r="K14" s="38">
        <f>MAX(K9:K13)</f>
        <v>18</v>
      </c>
      <c r="L14" s="40" t="s">
        <v>20</v>
      </c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 xml:space="preserve">DE RUYVER Stefaan </v>
      </c>
      <c r="C17" s="22"/>
      <c r="D17" s="22"/>
      <c r="E17" s="22"/>
      <c r="F17" s="22" t="s">
        <v>12</v>
      </c>
      <c r="G17" s="24" t="str">
        <f>VLOOKUP(L17,[1]LEDEN!A$1:E$65536,3,FALSE)</f>
        <v>KOH</v>
      </c>
      <c r="H17" s="24"/>
      <c r="I17" s="22"/>
      <c r="J17" s="22"/>
      <c r="K17" s="22"/>
      <c r="L17" s="25">
        <v>4378</v>
      </c>
    </row>
    <row r="18" spans="1:14" ht="6" customHeight="1" x14ac:dyDescent="0.25"/>
    <row r="19" spans="1:14" x14ac:dyDescent="0.25">
      <c r="F19" s="26" t="s">
        <v>13</v>
      </c>
      <c r="G19" s="27" t="s">
        <v>14</v>
      </c>
      <c r="H19" s="27">
        <v>2.2999999999999998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>
        <v>1</v>
      </c>
      <c r="C20" s="31" t="str">
        <f>VLOOKUP(N20,[1]LEDEN!A$1:E$65536,2,FALSE)</f>
        <v>DE BECK Clery</v>
      </c>
      <c r="D20" s="32"/>
      <c r="E20" s="32"/>
      <c r="F20" s="30">
        <v>0</v>
      </c>
      <c r="G20" s="30"/>
      <c r="H20" s="30">
        <v>18</v>
      </c>
      <c r="I20" s="30">
        <v>16</v>
      </c>
      <c r="J20" s="33">
        <f t="shared" ref="J20:J25" si="1">ROUNDDOWN(H20/I20,2)</f>
        <v>1.1200000000000001</v>
      </c>
      <c r="K20" s="30">
        <v>4</v>
      </c>
      <c r="L20" s="34"/>
      <c r="N20">
        <v>9063</v>
      </c>
    </row>
    <row r="21" spans="1:14" x14ac:dyDescent="0.25">
      <c r="B21" s="30">
        <v>2</v>
      </c>
      <c r="C21" s="31" t="str">
        <f>VLOOKUP(N21,[1]LEDEN!A$1:E$65536,2,FALSE)</f>
        <v>DE BECK Clery</v>
      </c>
      <c r="D21" s="32"/>
      <c r="E21" s="32"/>
      <c r="F21" s="30">
        <v>0</v>
      </c>
      <c r="G21" s="30"/>
      <c r="H21" s="30">
        <v>18</v>
      </c>
      <c r="I21" s="30">
        <v>12</v>
      </c>
      <c r="J21" s="33">
        <f t="shared" si="1"/>
        <v>1.5</v>
      </c>
      <c r="K21" s="30">
        <v>4</v>
      </c>
      <c r="L21" s="35">
        <v>2</v>
      </c>
      <c r="N21">
        <v>9063</v>
      </c>
    </row>
    <row r="22" spans="1:14" x14ac:dyDescent="0.25">
      <c r="B22" s="30">
        <v>3</v>
      </c>
      <c r="C22" s="31" t="str">
        <f>VLOOKUP(N22,[1]LEDEN!A$1:E$65536,2,FALSE)</f>
        <v>DE BECK Clery</v>
      </c>
      <c r="D22" s="32"/>
      <c r="E22" s="32"/>
      <c r="F22" s="30">
        <v>0</v>
      </c>
      <c r="G22" s="30"/>
      <c r="H22" s="30">
        <v>14</v>
      </c>
      <c r="I22" s="30">
        <v>9</v>
      </c>
      <c r="J22" s="33">
        <f t="shared" si="1"/>
        <v>1.55</v>
      </c>
      <c r="K22" s="30">
        <v>6</v>
      </c>
      <c r="L22" s="35"/>
      <c r="N22">
        <v>9063</v>
      </c>
    </row>
    <row r="23" spans="1:14" x14ac:dyDescent="0.25">
      <c r="B23" s="30">
        <v>4</v>
      </c>
      <c r="C23" s="31" t="str">
        <f>VLOOKUP(N23,[1]LEDEN!A$1:E$65536,2,FALSE)</f>
        <v>DE BECK Clery</v>
      </c>
      <c r="D23" s="32"/>
      <c r="E23" s="32"/>
      <c r="F23" s="30">
        <v>0</v>
      </c>
      <c r="G23" s="30"/>
      <c r="H23" s="30">
        <v>35</v>
      </c>
      <c r="I23" s="30">
        <v>23</v>
      </c>
      <c r="J23" s="33">
        <f t="shared" si="1"/>
        <v>1.52</v>
      </c>
      <c r="K23" s="30">
        <v>9</v>
      </c>
      <c r="L23" s="35"/>
      <c r="N23">
        <v>9063</v>
      </c>
    </row>
    <row r="24" spans="1:14" hidden="1" x14ac:dyDescent="0.25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0</v>
      </c>
      <c r="G25" s="38">
        <f>SUM(G20:G24)</f>
        <v>0</v>
      </c>
      <c r="H25" s="38">
        <f>SUM(H20:H24)</f>
        <v>85</v>
      </c>
      <c r="I25" s="38">
        <f>SUM(I20:I24)</f>
        <v>60</v>
      </c>
      <c r="J25" s="39">
        <f t="shared" si="1"/>
        <v>1.41</v>
      </c>
      <c r="K25" s="38">
        <f>MAX(K20:K24)</f>
        <v>9</v>
      </c>
      <c r="L25" s="44" t="s">
        <v>25</v>
      </c>
    </row>
    <row r="26" spans="1:14" ht="7.5" customHeight="1" thickBot="1" x14ac:dyDescent="0.3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5">
      <c r="F27" s="21"/>
      <c r="G27" s="21"/>
      <c r="H27" s="21"/>
      <c r="I27" s="21"/>
      <c r="J27" s="21"/>
      <c r="K27" s="21"/>
    </row>
    <row r="28" spans="1:14" x14ac:dyDescent="0.25">
      <c r="A28" s="22" t="s">
        <v>11</v>
      </c>
      <c r="B28" s="23" t="str">
        <f>VLOOKUP(L28,[1]LEDEN!A$1:E$65536,2,FALSE)</f>
        <v>VERCAMMEN Alwin</v>
      </c>
      <c r="C28" s="22"/>
      <c r="D28" s="22"/>
      <c r="E28" s="22"/>
      <c r="F28" s="45" t="s">
        <v>12</v>
      </c>
      <c r="G28" s="46" t="str">
        <f>VLOOKUP(L28,[1]LEDEN!A$1:E$65536,3,FALSE)</f>
        <v>STER</v>
      </c>
      <c r="H28" s="46"/>
      <c r="I28" s="45"/>
      <c r="J28" s="45"/>
      <c r="K28" s="45"/>
      <c r="L28" s="25">
        <v>6454</v>
      </c>
    </row>
    <row r="29" spans="1:14" ht="7.5" customHeight="1" x14ac:dyDescent="0.25">
      <c r="F29" s="21"/>
      <c r="G29" s="21"/>
      <c r="H29" s="21"/>
      <c r="I29" s="21"/>
      <c r="J29" s="21"/>
      <c r="K29" s="21"/>
    </row>
    <row r="30" spans="1:14" x14ac:dyDescent="0.25">
      <c r="F30" s="27" t="s">
        <v>13</v>
      </c>
      <c r="G30" s="27" t="s">
        <v>14</v>
      </c>
      <c r="H30" s="27">
        <v>2.2999999999999998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e">
        <f>VLOOKUP(N31,[1]LEDEN!A$1:E$65536,2,FALSE)</f>
        <v>#N/A</v>
      </c>
      <c r="D31" s="32"/>
      <c r="E31" s="32"/>
      <c r="F31" s="30"/>
      <c r="G31" s="30"/>
      <c r="H31" s="30">
        <f>G31/8*7</f>
        <v>0</v>
      </c>
      <c r="I31" s="30"/>
      <c r="J31" s="33" t="e">
        <f t="shared" ref="J31:J36" si="2">ROUNDDOWN(H31/I31,2)</f>
        <v>#DIV/0!</v>
      </c>
      <c r="K31" s="30"/>
      <c r="L31" s="34"/>
    </row>
    <row r="32" spans="1:14" x14ac:dyDescent="0.25">
      <c r="B32" s="30">
        <v>2</v>
      </c>
      <c r="C32" s="31" t="e">
        <f>VLOOKUP(N32,[1]LEDEN!A$1:E$65536,2,FALSE)</f>
        <v>#N/A</v>
      </c>
      <c r="D32" s="32"/>
      <c r="E32" s="32"/>
      <c r="F32" s="30"/>
      <c r="G32" s="30"/>
      <c r="H32" s="30">
        <f>G32/8*7</f>
        <v>0</v>
      </c>
      <c r="I32" s="30"/>
      <c r="J32" s="33" t="e">
        <f t="shared" si="2"/>
        <v>#DIV/0!</v>
      </c>
      <c r="K32" s="30"/>
      <c r="L32" s="47" t="s">
        <v>21</v>
      </c>
    </row>
    <row r="33" spans="1:13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47"/>
    </row>
    <row r="34" spans="1:13" x14ac:dyDescent="0.25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47"/>
    </row>
    <row r="35" spans="1:13" hidden="1" x14ac:dyDescent="0.25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47"/>
    </row>
    <row r="36" spans="1:13" x14ac:dyDescent="0.25">
      <c r="A36" s="36"/>
      <c r="B36" s="37"/>
      <c r="C36" s="36"/>
      <c r="D36" s="36"/>
      <c r="E36" s="36" t="s">
        <v>19</v>
      </c>
      <c r="F36" s="38">
        <f>SUM(F31:F35)</f>
        <v>0</v>
      </c>
      <c r="G36" s="38">
        <f>SUM(G31:G35)</f>
        <v>0</v>
      </c>
      <c r="H36" s="38">
        <f>SUM(H31:H35)</f>
        <v>0</v>
      </c>
      <c r="I36" s="38">
        <f>SUM(I31:I35)</f>
        <v>0</v>
      </c>
      <c r="J36" s="39" t="e">
        <f t="shared" si="2"/>
        <v>#DIV/0!</v>
      </c>
      <c r="K36" s="38">
        <f>MAX(K31:K35)</f>
        <v>0</v>
      </c>
      <c r="L36" s="44"/>
    </row>
    <row r="37" spans="1:13" ht="6.75" customHeight="1" thickBot="1" x14ac:dyDescent="0.3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3" ht="6" customHeight="1" x14ac:dyDescent="0.25">
      <c r="F38" s="21"/>
      <c r="G38" s="21"/>
      <c r="H38" s="21"/>
      <c r="I38" s="21"/>
      <c r="J38" s="21"/>
      <c r="K38" s="21"/>
    </row>
    <row r="40" spans="1:13" ht="15.75" x14ac:dyDescent="0.25">
      <c r="C40" s="50" t="s">
        <v>22</v>
      </c>
      <c r="D40" s="51"/>
      <c r="E40" s="52"/>
      <c r="F40" s="52"/>
      <c r="G40" s="52"/>
      <c r="I40" s="48"/>
      <c r="J40" s="49"/>
      <c r="K40" s="49"/>
      <c r="L40" s="49"/>
      <c r="M40" s="49"/>
    </row>
    <row r="44" spans="1:13" ht="15.75" x14ac:dyDescent="0.25">
      <c r="C44" s="53" t="s">
        <v>23</v>
      </c>
      <c r="D44" s="53"/>
      <c r="E44" s="53"/>
      <c r="F44" s="53"/>
      <c r="G44" s="53"/>
      <c r="H44" s="53"/>
      <c r="I44" s="53"/>
      <c r="J44" s="53"/>
      <c r="K44" s="54"/>
    </row>
    <row r="45" spans="1:13" ht="15.75" x14ac:dyDescent="0.25">
      <c r="C45" s="53" t="s">
        <v>24</v>
      </c>
      <c r="D45" s="53"/>
      <c r="E45" s="53"/>
      <c r="F45" s="53"/>
      <c r="G45" s="53"/>
      <c r="H45" s="53"/>
      <c r="I45" s="53"/>
      <c r="J45" s="53"/>
      <c r="K45" s="54"/>
    </row>
  </sheetData>
  <mergeCells count="7">
    <mergeCell ref="J40:M40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7°vrij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2012-10-02T05:26:07Z</dcterms:created>
  <dcterms:modified xsi:type="dcterms:W3CDTF">2012-10-02T05:31:10Z</dcterms:modified>
</cp:coreProperties>
</file>