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1795" windowHeight="9240"/>
  </bookViews>
  <sheets>
    <sheet name="RDF 2° DRIEBAND MB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9" i="1" l="1"/>
  <c r="I49" i="1"/>
  <c r="G49" i="1"/>
  <c r="F49" i="1"/>
  <c r="H48" i="1"/>
  <c r="J48" i="1" s="1"/>
  <c r="C48" i="1"/>
  <c r="H47" i="1"/>
  <c r="J47" i="1" s="1"/>
  <c r="C47" i="1"/>
  <c r="C46" i="1"/>
  <c r="C45" i="1"/>
  <c r="H49" i="1"/>
  <c r="C44" i="1"/>
  <c r="G41" i="1"/>
  <c r="B41" i="1"/>
  <c r="K38" i="1"/>
  <c r="I38" i="1"/>
  <c r="G38" i="1"/>
  <c r="F38" i="1"/>
  <c r="H37" i="1"/>
  <c r="J37" i="1" s="1"/>
  <c r="C37" i="1"/>
  <c r="H36" i="1"/>
  <c r="J36" i="1" s="1"/>
  <c r="C36" i="1"/>
  <c r="G30" i="1"/>
  <c r="B30" i="1"/>
  <c r="K27" i="1"/>
  <c r="I27" i="1"/>
  <c r="G27" i="1"/>
  <c r="F27" i="1"/>
  <c r="H26" i="1"/>
  <c r="J26" i="1" s="1"/>
  <c r="C26" i="1"/>
  <c r="J25" i="1"/>
  <c r="H25" i="1"/>
  <c r="C25" i="1"/>
  <c r="J24" i="1"/>
  <c r="C24" i="1"/>
  <c r="J23" i="1"/>
  <c r="C23" i="1"/>
  <c r="J22" i="1"/>
  <c r="C22" i="1"/>
  <c r="J21" i="1"/>
  <c r="C21" i="1"/>
  <c r="G18" i="1"/>
  <c r="B18" i="1"/>
  <c r="K15" i="1"/>
  <c r="I15" i="1"/>
  <c r="G15" i="1"/>
  <c r="F15" i="1"/>
  <c r="H14" i="1"/>
  <c r="C14" i="1"/>
  <c r="H13" i="1"/>
  <c r="J13" i="1" s="1"/>
  <c r="C13" i="1"/>
  <c r="J12" i="1"/>
  <c r="C12" i="1"/>
  <c r="J11" i="1"/>
  <c r="C11" i="1"/>
  <c r="J10" i="1"/>
  <c r="C10" i="1"/>
  <c r="J9" i="1"/>
  <c r="C9" i="1"/>
  <c r="G6" i="1"/>
  <c r="B6" i="1"/>
  <c r="H15" i="1" l="1"/>
  <c r="J15" i="1" s="1"/>
  <c r="H27" i="1"/>
  <c r="J27" i="1" s="1"/>
  <c r="J14" i="1"/>
  <c r="H38" i="1"/>
</calcChain>
</file>

<file path=xl/sharedStrings.xml><?xml version="1.0" encoding="utf-8"?>
<sst xmlns="http://schemas.openxmlformats.org/spreadsheetml/2006/main" count="55" uniqueCount="26">
  <si>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</si>
  <si>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</si>
  <si>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</si>
  <si>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</si>
  <si>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</si>
  <si>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>MATCH</t>
  </si>
  <si>
    <t>datum:</t>
  </si>
  <si>
    <t>16 &amp; 17/2/2013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</si>
  <si>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</si>
  <si>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</si>
  <si>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</si>
  <si>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</si>
  <si>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</si>
  <si>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</si>
  <si>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</si>
  <si>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</si>
  <si>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MB</t>
  </si>
  <si>
    <t>Beurten</t>
  </si>
  <si>
    <t>Gemiddelde</t>
  </si>
  <si>
    <t>Serie</t>
  </si>
  <si>
    <t>Pl.</t>
  </si>
  <si>
    <t>Totaal</t>
  </si>
  <si>
    <t>GFF</t>
  </si>
  <si>
    <r>
      <t xml:space="preserve">Van der Linden Eric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</si>
  <si>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6 &amp; 7 april 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Brugge -Zeekust</t>
    </r>
  </si>
  <si>
    <t>Wedstrijdleiding: Walter Temmerman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</si>
</sst>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49" fontId="16" fillId="0" borderId="0" xfId="0" applyNumberFormat="1" applyFont="1" applyAlignment="1"/>
    <xf numFmtId="49" fontId="3" fillId="0" borderId="0" xfId="0" applyNumberFormat="1" applyFont="1" applyAlignment="1"/>
    <xf numFmtId="49" fontId="17" fillId="0" borderId="0" xfId="0" applyNumberFormat="1" applyFont="1"/>
    <xf numFmtId="49" fontId="0" fillId="0" borderId="0" xfId="0" applyNumberFormat="1"/>
    <xf numFmtId="49" fontId="7" fillId="0" borderId="0" xfId="0" applyNumberFormat="1" applyFont="1"/>
    <xf numFmtId="49" fontId="14" fillId="0" borderId="0" xfId="0" applyNumberFormat="1" applyFont="1" applyAlignment="1">
      <alignment horizontal="left"/>
    </xf>
    <xf numFmtId="49" fontId="18" fillId="0" borderId="0" xfId="0" applyNumberFormat="1" applyFont="1"/>
    <xf numFmtId="49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59</xdr:row>
      <xdr:rowOff>180975</xdr:rowOff>
    </xdr:from>
    <xdr:to>
      <xdr:col>12</xdr:col>
      <xdr:colOff>241300</xdr:colOff>
      <xdr:row>63</xdr:row>
      <xdr:rowOff>95250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76200" y="852487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2° klasse DRIEBANDEN MB-  1 maart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2013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driebanden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24" workbookViewId="0">
      <selection activeCell="H53" sqref="H53"/>
    </sheetView>
  </sheetViews>
  <sheetFormatPr defaultRowHeight="15" x14ac:dyDescent="0.25"/>
  <cols>
    <col min="1" max="1" width="9.5703125" customWidth="1"/>
    <col min="2" max="2" width="3.140625" style="19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47" t="s">
        <v>11</v>
      </c>
      <c r="L3" s="47"/>
      <c r="M3" s="48"/>
    </row>
    <row r="4" spans="1:14" ht="3.75" customHeight="1" x14ac:dyDescent="0.25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4" ht="5.25" customHeight="1" x14ac:dyDescent="0.25"/>
    <row r="6" spans="1:14" x14ac:dyDescent="0.25">
      <c r="A6" s="20" t="s">
        <v>12</v>
      </c>
      <c r="B6" s="21" t="str">
        <f>VLOOKUP(L6,[1]LEDEN!A$1:E$65536,2,FALSE)</f>
        <v>VAN DER LINDEN Eric</v>
      </c>
      <c r="C6" s="20"/>
      <c r="D6" s="20"/>
      <c r="E6" s="20"/>
      <c r="F6" s="20" t="s">
        <v>13</v>
      </c>
      <c r="G6" s="22" t="str">
        <f>VLOOKUP(L6,[1]LEDEN!A$1:E$65536,3,FALSE)</f>
        <v>KOH</v>
      </c>
      <c r="H6" s="22"/>
      <c r="I6" s="20"/>
      <c r="J6" s="20"/>
      <c r="K6" s="20"/>
      <c r="L6" s="23">
        <v>8662</v>
      </c>
    </row>
    <row r="7" spans="1:14" ht="6" customHeight="1" x14ac:dyDescent="0.25"/>
    <row r="8" spans="1:14" x14ac:dyDescent="0.25">
      <c r="F8" s="24" t="s">
        <v>14</v>
      </c>
      <c r="G8" s="25" t="s">
        <v>15</v>
      </c>
      <c r="H8" s="25" t="s">
        <v>16</v>
      </c>
      <c r="I8" s="26" t="s">
        <v>17</v>
      </c>
      <c r="J8" s="27" t="s">
        <v>18</v>
      </c>
      <c r="K8" s="25" t="s">
        <v>19</v>
      </c>
      <c r="L8" s="25" t="s">
        <v>20</v>
      </c>
    </row>
    <row r="9" spans="1:14" ht="15" customHeight="1" x14ac:dyDescent="0.25">
      <c r="B9" s="28">
        <v>1</v>
      </c>
      <c r="C9" s="29" t="str">
        <f>VLOOKUP(N9,[1]LEDEN!A$1:E$65536,2,FALSE)</f>
        <v>VLASSCHAERT Steven</v>
      </c>
      <c r="D9" s="30"/>
      <c r="E9" s="30"/>
      <c r="F9" s="28">
        <v>2</v>
      </c>
      <c r="G9" s="28"/>
      <c r="H9" s="28">
        <v>27</v>
      </c>
      <c r="I9" s="28">
        <v>58</v>
      </c>
      <c r="J9" s="31">
        <f t="shared" ref="J9:J15" si="0">ROUNDDOWN(H9/I9,3)</f>
        <v>0.46500000000000002</v>
      </c>
      <c r="K9" s="28"/>
      <c r="L9" s="32"/>
      <c r="N9">
        <v>4350</v>
      </c>
    </row>
    <row r="10" spans="1:14" ht="15" customHeight="1" x14ac:dyDescent="0.25">
      <c r="B10" s="28">
        <v>2</v>
      </c>
      <c r="C10" s="29" t="str">
        <f>VLOOKUP(N10,[1]LEDEN!A$1:E$65536,2,FALSE)</f>
        <v>VLASSCHAERT Steven</v>
      </c>
      <c r="D10" s="30"/>
      <c r="E10" s="30"/>
      <c r="F10" s="28">
        <v>2</v>
      </c>
      <c r="G10" s="28"/>
      <c r="H10" s="28">
        <v>27</v>
      </c>
      <c r="I10" s="28">
        <v>57</v>
      </c>
      <c r="J10" s="31">
        <f t="shared" si="0"/>
        <v>0.47299999999999998</v>
      </c>
      <c r="K10" s="28"/>
      <c r="L10" s="33">
        <v>1</v>
      </c>
      <c r="N10">
        <v>4350</v>
      </c>
    </row>
    <row r="11" spans="1:14" ht="15" customHeight="1" x14ac:dyDescent="0.25">
      <c r="B11" s="28">
        <v>3</v>
      </c>
      <c r="C11" s="29" t="str">
        <f>VLOOKUP(N11,[1]LEDEN!A$1:E$65536,2,FALSE)</f>
        <v>VLASSCHAERT Steven</v>
      </c>
      <c r="D11" s="30"/>
      <c r="E11" s="30"/>
      <c r="F11" s="28">
        <v>2</v>
      </c>
      <c r="G11" s="28"/>
      <c r="H11" s="28">
        <v>27</v>
      </c>
      <c r="I11" s="28">
        <v>57</v>
      </c>
      <c r="J11" s="31">
        <f>ROUNDDOWN(H11/I11,3)</f>
        <v>0.47299999999999998</v>
      </c>
      <c r="K11" s="28"/>
      <c r="L11" s="33"/>
      <c r="N11">
        <v>4350</v>
      </c>
    </row>
    <row r="12" spans="1:14" ht="15" customHeight="1" x14ac:dyDescent="0.25">
      <c r="B12" s="28">
        <v>4</v>
      </c>
      <c r="C12" s="29" t="str">
        <f>VLOOKUP(N12,[1]LEDEN!A$1:E$65536,2,FALSE)</f>
        <v>VLASSCHAERT Steven</v>
      </c>
      <c r="D12" s="30"/>
      <c r="E12" s="30"/>
      <c r="F12" s="28">
        <v>2</v>
      </c>
      <c r="G12" s="28"/>
      <c r="H12" s="28">
        <v>27</v>
      </c>
      <c r="I12" s="28">
        <v>59</v>
      </c>
      <c r="J12" s="31">
        <f t="shared" si="0"/>
        <v>0.45700000000000002</v>
      </c>
      <c r="K12" s="28">
        <v>4</v>
      </c>
      <c r="L12" s="33"/>
      <c r="N12">
        <v>4350</v>
      </c>
    </row>
    <row r="13" spans="1:14" ht="15" hidden="1" customHeight="1" x14ac:dyDescent="0.25">
      <c r="B13" s="28">
        <v>4</v>
      </c>
      <c r="C13" s="29" t="e">
        <f>VLOOKUP(N13,[1]LEDEN!A$1:E$65536,2,FALSE)</f>
        <v>#N/A</v>
      </c>
      <c r="D13" s="30"/>
      <c r="E13" s="30"/>
      <c r="F13" s="28"/>
      <c r="G13" s="28"/>
      <c r="H13" s="28">
        <f>G13/8*7</f>
        <v>0</v>
      </c>
      <c r="I13" s="28"/>
      <c r="J13" s="31" t="e">
        <f t="shared" si="0"/>
        <v>#DIV/0!</v>
      </c>
      <c r="K13" s="28"/>
      <c r="L13" s="33"/>
    </row>
    <row r="14" spans="1:14" ht="15" hidden="1" customHeight="1" x14ac:dyDescent="0.25">
      <c r="B14" s="28">
        <v>5</v>
      </c>
      <c r="C14" s="29" t="e">
        <f>VLOOKUP(N14,[1]LEDEN!A$1:E$65536,2,FALSE)</f>
        <v>#N/A</v>
      </c>
      <c r="D14" s="30"/>
      <c r="E14" s="30"/>
      <c r="F14" s="28"/>
      <c r="G14" s="28"/>
      <c r="H14" s="28">
        <f>G14/8*7</f>
        <v>0</v>
      </c>
      <c r="I14" s="28"/>
      <c r="J14" s="31" t="e">
        <f t="shared" si="0"/>
        <v>#DIV/0!</v>
      </c>
      <c r="K14" s="28"/>
      <c r="L14" s="33"/>
    </row>
    <row r="15" spans="1:14" ht="15" customHeight="1" x14ac:dyDescent="0.25">
      <c r="A15" s="34"/>
      <c r="B15" s="35"/>
      <c r="C15" s="34"/>
      <c r="D15" s="34"/>
      <c r="E15" s="34" t="s">
        <v>21</v>
      </c>
      <c r="F15" s="36">
        <f>SUM(F9:F14)</f>
        <v>8</v>
      </c>
      <c r="G15" s="36">
        <f>SUM(G9:G14)</f>
        <v>0</v>
      </c>
      <c r="H15" s="36">
        <f>SUM(H9:H14)</f>
        <v>108</v>
      </c>
      <c r="I15" s="36">
        <f>SUM(I9:I14)</f>
        <v>231</v>
      </c>
      <c r="J15" s="37">
        <f t="shared" si="0"/>
        <v>0.46700000000000003</v>
      </c>
      <c r="K15" s="36">
        <f>MAX(K9:K14)</f>
        <v>4</v>
      </c>
      <c r="L15" s="38"/>
      <c r="M15" s="39"/>
    </row>
    <row r="16" spans="1:14" ht="8.25" customHeight="1" thickBot="1" x14ac:dyDescent="0.3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4" ht="7.5" customHeight="1" x14ac:dyDescent="0.25"/>
    <row r="18" spans="1:14" x14ac:dyDescent="0.25">
      <c r="A18" s="20" t="s">
        <v>12</v>
      </c>
      <c r="B18" s="21" t="str">
        <f>VLOOKUP(L18,[1]LEDEN!A$1:E$65536,2,FALSE)</f>
        <v>VLASSCHAERT Steven</v>
      </c>
      <c r="C18" s="20"/>
      <c r="D18" s="20"/>
      <c r="E18" s="20"/>
      <c r="F18" s="20" t="s">
        <v>13</v>
      </c>
      <c r="G18" s="22" t="str">
        <f>VLOOKUP(L18,[1]LEDEN!A$1:E$65536,3,FALSE)</f>
        <v>STER</v>
      </c>
      <c r="H18" s="22"/>
      <c r="I18" s="20"/>
      <c r="J18" s="20"/>
      <c r="K18" s="20"/>
      <c r="L18" s="23">
        <v>4350</v>
      </c>
    </row>
    <row r="19" spans="1:14" ht="6" customHeight="1" x14ac:dyDescent="0.25"/>
    <row r="20" spans="1:14" x14ac:dyDescent="0.25">
      <c r="F20" s="24" t="s">
        <v>14</v>
      </c>
      <c r="G20" s="25" t="s">
        <v>15</v>
      </c>
      <c r="H20" s="25" t="s">
        <v>16</v>
      </c>
      <c r="I20" s="26" t="s">
        <v>17</v>
      </c>
      <c r="J20" s="27" t="s">
        <v>18</v>
      </c>
      <c r="K20" s="25" t="s">
        <v>19</v>
      </c>
      <c r="L20" s="25" t="s">
        <v>20</v>
      </c>
    </row>
    <row r="21" spans="1:14" x14ac:dyDescent="0.25">
      <c r="B21" s="28">
        <v>1</v>
      </c>
      <c r="C21" s="29" t="str">
        <f>VLOOKUP(N21,[1]LEDEN!A$1:E$65536,2,FALSE)</f>
        <v>VAN DER LINDEN Eric</v>
      </c>
      <c r="D21" s="30"/>
      <c r="E21" s="30"/>
      <c r="F21" s="28">
        <v>0</v>
      </c>
      <c r="G21" s="28"/>
      <c r="H21" s="28">
        <v>26</v>
      </c>
      <c r="I21" s="28">
        <v>58</v>
      </c>
      <c r="J21" s="31">
        <f t="shared" ref="J21:J27" si="1">ROUNDDOWN(H21/I21,3)</f>
        <v>0.44800000000000001</v>
      </c>
      <c r="K21" s="28"/>
      <c r="L21" s="32"/>
      <c r="N21">
        <v>8662</v>
      </c>
    </row>
    <row r="22" spans="1:14" x14ac:dyDescent="0.25">
      <c r="B22" s="28">
        <v>2</v>
      </c>
      <c r="C22" s="29" t="str">
        <f>VLOOKUP(N22,[1]LEDEN!A$1:E$65536,2,FALSE)</f>
        <v>VAN DER LINDEN Eric</v>
      </c>
      <c r="D22" s="30"/>
      <c r="E22" s="30"/>
      <c r="F22" s="28">
        <v>0</v>
      </c>
      <c r="G22" s="28"/>
      <c r="H22" s="28">
        <v>20</v>
      </c>
      <c r="I22" s="28">
        <v>57</v>
      </c>
      <c r="J22" s="31">
        <f t="shared" si="1"/>
        <v>0.35</v>
      </c>
      <c r="K22" s="28">
        <v>4</v>
      </c>
      <c r="L22" s="33">
        <v>2</v>
      </c>
      <c r="N22">
        <v>8662</v>
      </c>
    </row>
    <row r="23" spans="1:14" x14ac:dyDescent="0.25">
      <c r="B23" s="28">
        <v>3</v>
      </c>
      <c r="C23" s="29" t="str">
        <f>VLOOKUP(N23,[1]LEDEN!A$1:E$65536,2,FALSE)</f>
        <v>VAN DER LINDEN Eric</v>
      </c>
      <c r="D23" s="30"/>
      <c r="E23" s="30"/>
      <c r="F23" s="28">
        <v>0</v>
      </c>
      <c r="G23" s="28"/>
      <c r="H23" s="28">
        <v>26</v>
      </c>
      <c r="I23" s="28">
        <v>57</v>
      </c>
      <c r="J23" s="31">
        <f t="shared" si="1"/>
        <v>0.45600000000000002</v>
      </c>
      <c r="K23" s="28"/>
      <c r="L23" s="33"/>
      <c r="N23">
        <v>8662</v>
      </c>
    </row>
    <row r="24" spans="1:14" x14ac:dyDescent="0.25">
      <c r="B24" s="28">
        <v>4</v>
      </c>
      <c r="C24" s="29" t="str">
        <f>VLOOKUP(N24,[1]LEDEN!A$1:E$65536,2,FALSE)</f>
        <v>VAN DER LINDEN Eric</v>
      </c>
      <c r="D24" s="30"/>
      <c r="E24" s="30"/>
      <c r="F24" s="28">
        <v>0</v>
      </c>
      <c r="G24" s="28"/>
      <c r="H24" s="28">
        <v>21</v>
      </c>
      <c r="I24" s="28">
        <v>59</v>
      </c>
      <c r="J24" s="31">
        <f t="shared" si="1"/>
        <v>0.35499999999999998</v>
      </c>
      <c r="K24" s="28"/>
      <c r="L24" s="33"/>
      <c r="N24">
        <v>8662</v>
      </c>
    </row>
    <row r="25" spans="1:14" hidden="1" x14ac:dyDescent="0.25">
      <c r="B25" s="28">
        <v>4</v>
      </c>
      <c r="C25" s="29" t="e">
        <f>VLOOKUP(N25,[1]LEDEN!A$1:E$65536,2,FALSE)</f>
        <v>#N/A</v>
      </c>
      <c r="D25" s="30"/>
      <c r="E25" s="30"/>
      <c r="F25" s="28"/>
      <c r="G25" s="28"/>
      <c r="H25" s="28">
        <f>G25/8*7</f>
        <v>0</v>
      </c>
      <c r="I25" s="28"/>
      <c r="J25" s="31" t="e">
        <f t="shared" si="1"/>
        <v>#DIV/0!</v>
      </c>
      <c r="K25" s="28"/>
      <c r="L25" s="33"/>
    </row>
    <row r="26" spans="1:14" hidden="1" x14ac:dyDescent="0.25">
      <c r="B26" s="28">
        <v>5</v>
      </c>
      <c r="C26" s="29" t="e">
        <f>VLOOKUP(N26,[1]LEDEN!A$1:E$65536,2,FALSE)</f>
        <v>#N/A</v>
      </c>
      <c r="D26" s="30"/>
      <c r="E26" s="30"/>
      <c r="F26" s="28"/>
      <c r="G26" s="28"/>
      <c r="H26" s="28">
        <f>G26/8*7</f>
        <v>0</v>
      </c>
      <c r="I26" s="28"/>
      <c r="J26" s="31" t="e">
        <f t="shared" si="1"/>
        <v>#DIV/0!</v>
      </c>
      <c r="K26" s="28"/>
      <c r="L26" s="33"/>
    </row>
    <row r="27" spans="1:14" x14ac:dyDescent="0.25">
      <c r="A27" s="34"/>
      <c r="B27" s="35"/>
      <c r="C27" s="34"/>
      <c r="D27" s="34"/>
      <c r="E27" s="34" t="s">
        <v>21</v>
      </c>
      <c r="F27" s="36">
        <f>SUM(F21:F26)</f>
        <v>0</v>
      </c>
      <c r="G27" s="36">
        <f>SUM(G21:G26)</f>
        <v>0</v>
      </c>
      <c r="H27" s="36">
        <f>SUM(H21:H26)</f>
        <v>93</v>
      </c>
      <c r="I27" s="36">
        <f>SUM(I21:I26)</f>
        <v>231</v>
      </c>
      <c r="J27" s="37">
        <f t="shared" si="1"/>
        <v>0.40200000000000002</v>
      </c>
      <c r="K27" s="36">
        <f>MAX(K21:K26)</f>
        <v>4</v>
      </c>
      <c r="L27" s="38"/>
    </row>
    <row r="28" spans="1:14" ht="7.5" customHeight="1" thickBot="1" x14ac:dyDescent="0.3">
      <c r="A28" s="40"/>
      <c r="B28" s="41"/>
      <c r="C28" s="40"/>
      <c r="D28" s="40"/>
      <c r="E28" s="40"/>
      <c r="F28" s="41"/>
      <c r="G28" s="41"/>
      <c r="H28" s="41"/>
      <c r="I28" s="41"/>
      <c r="J28" s="41"/>
      <c r="K28" s="41"/>
      <c r="L28" s="40"/>
    </row>
    <row r="29" spans="1:14" ht="3.75" customHeight="1" x14ac:dyDescent="0.25">
      <c r="F29" s="19"/>
      <c r="G29" s="19"/>
      <c r="H29" s="19"/>
      <c r="I29" s="19"/>
      <c r="J29" s="19"/>
      <c r="K29" s="19"/>
    </row>
    <row r="30" spans="1:14" x14ac:dyDescent="0.25">
      <c r="A30" s="20" t="s">
        <v>12</v>
      </c>
      <c r="B30" s="21" t="str">
        <f>VLOOKUP(L30,[1]LEDEN!A$1:E$65536,2,FALSE)</f>
        <v>VAN GOETHEM Glenn</v>
      </c>
      <c r="C30" s="20"/>
      <c r="D30" s="20"/>
      <c r="E30" s="20"/>
      <c r="F30" s="42" t="s">
        <v>13</v>
      </c>
      <c r="G30" s="43" t="str">
        <f>VLOOKUP(L30,[1]LEDEN!A$1:E$65536,3,FALSE)</f>
        <v>SMA</v>
      </c>
      <c r="H30" s="43"/>
      <c r="I30" s="42"/>
      <c r="J30" s="42"/>
      <c r="K30" s="42"/>
      <c r="L30" s="23">
        <v>4301</v>
      </c>
    </row>
    <row r="31" spans="1:14" ht="7.5" customHeight="1" x14ac:dyDescent="0.25">
      <c r="F31" s="19"/>
      <c r="G31" s="19"/>
      <c r="H31" s="19"/>
      <c r="I31" s="19"/>
      <c r="J31" s="19"/>
      <c r="K31" s="19"/>
    </row>
    <row r="32" spans="1:14" x14ac:dyDescent="0.25">
      <c r="F32" s="25" t="s">
        <v>14</v>
      </c>
      <c r="G32" s="25" t="s">
        <v>15</v>
      </c>
      <c r="H32" s="25"/>
      <c r="I32" s="25" t="s">
        <v>17</v>
      </c>
      <c r="J32" s="27" t="s">
        <v>18</v>
      </c>
      <c r="K32" s="25" t="s">
        <v>19</v>
      </c>
      <c r="L32" s="25" t="s">
        <v>20</v>
      </c>
    </row>
    <row r="33" spans="1:12" x14ac:dyDescent="0.25">
      <c r="B33" s="28">
        <v>1</v>
      </c>
      <c r="C33" s="29"/>
      <c r="D33" s="30"/>
      <c r="E33" s="30"/>
      <c r="F33" s="28"/>
      <c r="G33" s="28"/>
      <c r="H33" s="28"/>
      <c r="I33" s="28"/>
      <c r="J33" s="31"/>
      <c r="K33" s="28"/>
      <c r="L33" s="44" t="s">
        <v>22</v>
      </c>
    </row>
    <row r="34" spans="1:12" ht="12.75" customHeight="1" x14ac:dyDescent="0.25">
      <c r="B34" s="28">
        <v>2</v>
      </c>
      <c r="C34" s="29"/>
      <c r="D34" s="30"/>
      <c r="E34" s="30"/>
      <c r="F34" s="28"/>
      <c r="G34" s="28"/>
      <c r="H34" s="28"/>
      <c r="I34" s="28"/>
      <c r="J34" s="31"/>
      <c r="K34" s="28"/>
      <c r="L34" s="45"/>
    </row>
    <row r="35" spans="1:12" ht="12.75" customHeight="1" x14ac:dyDescent="0.25">
      <c r="B35" s="28">
        <v>3</v>
      </c>
      <c r="C35" s="29"/>
      <c r="D35" s="30"/>
      <c r="E35" s="30"/>
      <c r="F35" s="28"/>
      <c r="G35" s="28"/>
      <c r="H35" s="28"/>
      <c r="I35" s="28"/>
      <c r="J35" s="31"/>
      <c r="K35" s="28"/>
      <c r="L35" s="45"/>
    </row>
    <row r="36" spans="1:12" ht="12.75" hidden="1" customHeight="1" x14ac:dyDescent="0.25">
      <c r="B36" s="28">
        <v>4</v>
      </c>
      <c r="C36" s="29" t="e">
        <f>VLOOKUP(N36,[1]LEDEN!A$1:E$65536,2,FALSE)</f>
        <v>#N/A</v>
      </c>
      <c r="D36" s="30"/>
      <c r="E36" s="30"/>
      <c r="F36" s="28"/>
      <c r="G36" s="28"/>
      <c r="H36" s="28">
        <f>G36/8*7</f>
        <v>0</v>
      </c>
      <c r="I36" s="28"/>
      <c r="J36" s="31" t="e">
        <f t="shared" ref="J33:J38" si="2">ROUNDDOWN(H36/I36,3)</f>
        <v>#DIV/0!</v>
      </c>
      <c r="K36" s="28"/>
      <c r="L36" s="45"/>
    </row>
    <row r="37" spans="1:12" ht="12.75" hidden="1" customHeight="1" x14ac:dyDescent="0.25">
      <c r="B37" s="28">
        <v>5</v>
      </c>
      <c r="C37" s="29" t="e">
        <f>VLOOKUP(N37,[1]LEDEN!A$1:E$65536,2,FALSE)</f>
        <v>#N/A</v>
      </c>
      <c r="D37" s="30"/>
      <c r="E37" s="30"/>
      <c r="F37" s="28"/>
      <c r="G37" s="28"/>
      <c r="H37" s="28">
        <f>G37/8*7</f>
        <v>0</v>
      </c>
      <c r="I37" s="28"/>
      <c r="J37" s="31" t="e">
        <f t="shared" si="2"/>
        <v>#DIV/0!</v>
      </c>
      <c r="K37" s="28"/>
      <c r="L37" s="45"/>
    </row>
    <row r="38" spans="1:12" x14ac:dyDescent="0.25">
      <c r="A38" s="34"/>
      <c r="B38" s="35"/>
      <c r="C38" s="34"/>
      <c r="D38" s="34"/>
      <c r="E38" s="34" t="s">
        <v>21</v>
      </c>
      <c r="F38" s="36">
        <f>SUM(F33:F37)</f>
        <v>0</v>
      </c>
      <c r="G38" s="36">
        <f>SUM(G33:G37)</f>
        <v>0</v>
      </c>
      <c r="H38" s="36">
        <f>SUM(H33:H37)</f>
        <v>0</v>
      </c>
      <c r="I38" s="36">
        <f>SUM(I33:I37)</f>
        <v>0</v>
      </c>
      <c r="J38" s="37"/>
      <c r="K38" s="36">
        <f>MAX(K33:K37)</f>
        <v>0</v>
      </c>
      <c r="L38" s="46"/>
    </row>
    <row r="39" spans="1:12" ht="6.75" customHeight="1" thickBot="1" x14ac:dyDescent="0.3">
      <c r="A39" s="40"/>
      <c r="B39" s="41"/>
      <c r="C39" s="40"/>
      <c r="D39" s="40"/>
      <c r="E39" s="40"/>
      <c r="F39" s="41"/>
      <c r="G39" s="41"/>
      <c r="H39" s="41"/>
      <c r="I39" s="41"/>
      <c r="J39" s="41"/>
      <c r="K39" s="41"/>
      <c r="L39" s="40"/>
    </row>
    <row r="40" spans="1:12" ht="6" customHeight="1" x14ac:dyDescent="0.25">
      <c r="F40" s="19"/>
      <c r="G40" s="19"/>
      <c r="H40" s="19"/>
      <c r="I40" s="19"/>
      <c r="J40" s="19"/>
      <c r="K40" s="19"/>
    </row>
    <row r="41" spans="1:12" ht="13.5" customHeight="1" x14ac:dyDescent="0.25">
      <c r="A41" s="20" t="s">
        <v>12</v>
      </c>
      <c r="B41" s="21" t="str">
        <f>VLOOKUP(L41,[1]LEDEN!A$1:E$65536,2,FALSE)</f>
        <v>DE HERTOG Yves</v>
      </c>
      <c r="C41" s="20"/>
      <c r="D41" s="20"/>
      <c r="E41" s="20"/>
      <c r="F41" s="42" t="s">
        <v>13</v>
      </c>
      <c r="G41" s="43" t="str">
        <f>VLOOKUP(L41,[1]LEDEN!A$1:E$65536,3,FALSE)</f>
        <v>KOH</v>
      </c>
      <c r="H41" s="43"/>
      <c r="I41" s="42"/>
      <c r="J41" s="42"/>
      <c r="K41" s="42"/>
      <c r="L41" s="23">
        <v>4305</v>
      </c>
    </row>
    <row r="42" spans="1:12" x14ac:dyDescent="0.25">
      <c r="F42" s="19"/>
      <c r="G42" s="19"/>
      <c r="H42" s="19"/>
      <c r="I42" s="19"/>
      <c r="J42" s="19"/>
      <c r="K42" s="19"/>
    </row>
    <row r="43" spans="1:12" x14ac:dyDescent="0.25">
      <c r="F43" s="25" t="s">
        <v>14</v>
      </c>
      <c r="G43" s="25" t="s">
        <v>15</v>
      </c>
      <c r="H43" s="25"/>
      <c r="I43" s="25" t="s">
        <v>17</v>
      </c>
      <c r="J43" s="27" t="s">
        <v>18</v>
      </c>
      <c r="K43" s="25" t="s">
        <v>19</v>
      </c>
      <c r="L43" s="25" t="s">
        <v>20</v>
      </c>
    </row>
    <row r="44" spans="1:12" x14ac:dyDescent="0.25">
      <c r="B44" s="28">
        <v>1</v>
      </c>
      <c r="C44" s="29" t="e">
        <f>VLOOKUP(N44,[1]LEDEN!A$1:E$65536,2,FALSE)</f>
        <v>#N/A</v>
      </c>
      <c r="D44" s="30"/>
      <c r="E44" s="30"/>
      <c r="F44" s="28"/>
      <c r="G44" s="28"/>
      <c r="H44" s="28"/>
      <c r="I44" s="28"/>
      <c r="J44" s="31"/>
      <c r="K44" s="28"/>
      <c r="L44" s="44" t="s">
        <v>22</v>
      </c>
    </row>
    <row r="45" spans="1:12" ht="12.75" customHeight="1" x14ac:dyDescent="0.25">
      <c r="B45" s="28">
        <v>2</v>
      </c>
      <c r="C45" s="29" t="e">
        <f>VLOOKUP(N45,[1]LEDEN!A$1:E$65536,2,FALSE)</f>
        <v>#N/A</v>
      </c>
      <c r="D45" s="30"/>
      <c r="E45" s="30"/>
      <c r="F45" s="28"/>
      <c r="G45" s="28"/>
      <c r="H45" s="28"/>
      <c r="I45" s="28"/>
      <c r="J45" s="31"/>
      <c r="K45" s="28"/>
      <c r="L45" s="45"/>
    </row>
    <row r="46" spans="1:12" ht="12.75" customHeight="1" x14ac:dyDescent="0.25">
      <c r="B46" s="28">
        <v>3</v>
      </c>
      <c r="C46" s="29" t="e">
        <f>VLOOKUP(N46,[1]LEDEN!A$1:E$65536,2,FALSE)</f>
        <v>#N/A</v>
      </c>
      <c r="D46" s="30"/>
      <c r="E46" s="30"/>
      <c r="F46" s="28"/>
      <c r="G46" s="28"/>
      <c r="H46" s="28"/>
      <c r="I46" s="28"/>
      <c r="J46" s="31"/>
      <c r="K46" s="28"/>
      <c r="L46" s="45"/>
    </row>
    <row r="47" spans="1:12" ht="12.75" hidden="1" customHeight="1" x14ac:dyDescent="0.25">
      <c r="B47" s="28">
        <v>4</v>
      </c>
      <c r="C47" s="29" t="e">
        <f>VLOOKUP(N47,[1]LEDEN!A$1:E$65536,2,FALSE)</f>
        <v>#N/A</v>
      </c>
      <c r="D47" s="30"/>
      <c r="E47" s="30"/>
      <c r="F47" s="28"/>
      <c r="G47" s="28"/>
      <c r="H47" s="28">
        <f>G47/8*7</f>
        <v>0</v>
      </c>
      <c r="I47" s="28"/>
      <c r="J47" s="31" t="e">
        <f t="shared" ref="J44:J49" si="3">ROUNDDOWN(H47/I47,3)</f>
        <v>#DIV/0!</v>
      </c>
      <c r="K47" s="28"/>
      <c r="L47" s="45"/>
    </row>
    <row r="48" spans="1:12" ht="12.75" hidden="1" customHeight="1" x14ac:dyDescent="0.25">
      <c r="B48" s="28">
        <v>5</v>
      </c>
      <c r="C48" s="29" t="e">
        <f>VLOOKUP(N48,[1]LEDEN!A$1:E$65536,2,FALSE)</f>
        <v>#N/A</v>
      </c>
      <c r="D48" s="30"/>
      <c r="E48" s="30"/>
      <c r="F48" s="28"/>
      <c r="G48" s="28"/>
      <c r="H48" s="28">
        <f>G48/8*7</f>
        <v>0</v>
      </c>
      <c r="I48" s="28"/>
      <c r="J48" s="31" t="e">
        <f t="shared" si="3"/>
        <v>#DIV/0!</v>
      </c>
      <c r="K48" s="28"/>
      <c r="L48" s="45"/>
    </row>
    <row r="49" spans="1:13" x14ac:dyDescent="0.25">
      <c r="A49" s="34"/>
      <c r="B49" s="35"/>
      <c r="C49" s="34"/>
      <c r="D49" s="34"/>
      <c r="E49" s="34" t="s">
        <v>21</v>
      </c>
      <c r="F49" s="36">
        <f>SUM(F44:F48)</f>
        <v>0</v>
      </c>
      <c r="G49" s="36">
        <f>SUM(G44:G48)</f>
        <v>0</v>
      </c>
      <c r="H49" s="36">
        <f>SUM(H44:H48)</f>
        <v>0</v>
      </c>
      <c r="I49" s="36">
        <f>SUM(I44:I48)</f>
        <v>0</v>
      </c>
      <c r="J49" s="37"/>
      <c r="K49" s="36">
        <f>MAX(K44:K48)</f>
        <v>0</v>
      </c>
      <c r="L49" s="46"/>
    </row>
    <row r="50" spans="1:13" ht="4.5" customHeight="1" thickBot="1" x14ac:dyDescent="0.3">
      <c r="A50" s="40"/>
      <c r="B50" s="41"/>
      <c r="C50" s="40"/>
      <c r="D50" s="40"/>
      <c r="E50" s="40"/>
      <c r="F50" s="41"/>
      <c r="G50" s="41"/>
      <c r="H50" s="41"/>
      <c r="I50" s="41"/>
      <c r="J50" s="41"/>
      <c r="K50" s="41"/>
      <c r="L50" s="40"/>
    </row>
    <row r="51" spans="1:13" ht="6" customHeight="1" x14ac:dyDescent="0.25">
      <c r="F51" s="19"/>
      <c r="G51" s="19"/>
      <c r="H51" s="19"/>
      <c r="I51" s="19"/>
      <c r="J51" s="19"/>
      <c r="K51" s="19"/>
    </row>
    <row r="53" spans="1:13" ht="15.75" x14ac:dyDescent="0.25">
      <c r="C53" s="49" t="s">
        <v>25</v>
      </c>
      <c r="D53" s="50"/>
      <c r="E53" s="51"/>
      <c r="F53" s="51"/>
      <c r="G53" s="51"/>
      <c r="H53" s="52"/>
      <c r="I53" s="53"/>
      <c r="J53" s="54"/>
      <c r="K53" s="54"/>
      <c r="L53" s="54"/>
      <c r="M53" s="54"/>
    </row>
    <row r="54" spans="1:13" x14ac:dyDescent="0.25"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x14ac:dyDescent="0.25"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x14ac:dyDescent="0.25"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ht="15.75" x14ac:dyDescent="0.25">
      <c r="C57" s="55" t="s">
        <v>23</v>
      </c>
      <c r="D57" s="55"/>
      <c r="E57" s="55"/>
      <c r="F57" s="55"/>
      <c r="G57" s="55"/>
      <c r="H57" s="55"/>
      <c r="I57" s="55"/>
      <c r="J57" s="55"/>
      <c r="K57" s="56"/>
      <c r="L57" s="52"/>
      <c r="M57" s="52"/>
    </row>
    <row r="58" spans="1:13" ht="15.75" x14ac:dyDescent="0.25">
      <c r="C58" s="55" t="s">
        <v>24</v>
      </c>
      <c r="D58" s="55"/>
      <c r="E58" s="55"/>
      <c r="F58" s="55"/>
      <c r="G58" s="55"/>
      <c r="H58" s="55"/>
      <c r="I58" s="55"/>
      <c r="J58" s="55"/>
      <c r="K58" s="56"/>
      <c r="L58" s="52"/>
      <c r="M58" s="52"/>
    </row>
  </sheetData>
  <mergeCells count="8">
    <mergeCell ref="L44:L49"/>
    <mergeCell ref="J53:M53"/>
    <mergeCell ref="C3:D3"/>
    <mergeCell ref="F3:I3"/>
    <mergeCell ref="K3:M3"/>
    <mergeCell ref="L10:L14"/>
    <mergeCell ref="L22:L26"/>
    <mergeCell ref="L33:L38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2° DRIEBAND MB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2013-03-10T21:20:55Z</dcterms:created>
  <dcterms:modified xsi:type="dcterms:W3CDTF">2013-03-10T21:36:24Z</dcterms:modified>
</cp:coreProperties>
</file>