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/>
  </bookViews>
  <sheets>
    <sheet name="DS 4°3BND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6" i="1" l="1"/>
  <c r="D26" i="1"/>
  <c r="F25" i="1"/>
  <c r="D25" i="1"/>
  <c r="F24" i="1"/>
  <c r="D24" i="1"/>
  <c r="F23" i="1"/>
  <c r="D23" i="1"/>
  <c r="M17" i="1"/>
  <c r="O17" i="1" s="1"/>
  <c r="F17" i="1"/>
  <c r="D17" i="1"/>
  <c r="M16" i="1"/>
  <c r="O16" i="1" s="1"/>
  <c r="F16" i="1"/>
  <c r="D16" i="1"/>
  <c r="O15" i="1"/>
  <c r="F15" i="1"/>
  <c r="D15" i="1"/>
  <c r="O14" i="1"/>
  <c r="F14" i="1"/>
  <c r="D14" i="1"/>
  <c r="O13" i="1"/>
  <c r="F13" i="1"/>
  <c r="D13" i="1"/>
  <c r="O12" i="1"/>
  <c r="F12" i="1"/>
  <c r="D12" i="1"/>
  <c r="O11" i="1"/>
  <c r="F11" i="1"/>
  <c r="D11" i="1"/>
  <c r="O10" i="1"/>
  <c r="F10" i="1"/>
  <c r="D10" i="1"/>
  <c r="B10" i="1"/>
  <c r="B11" i="1" s="1"/>
  <c r="B12" i="1" s="1"/>
  <c r="B13" i="1" s="1"/>
  <c r="B14" i="1" s="1"/>
  <c r="B15" i="1" s="1"/>
  <c r="B16" i="1" s="1"/>
  <c r="B17" i="1" s="1"/>
  <c r="O2" i="1"/>
</calcChain>
</file>

<file path=xl/sharedStrings.xml><?xml version="1.0" encoding="utf-8"?>
<sst xmlns="http://schemas.openxmlformats.org/spreadsheetml/2006/main" count="38" uniqueCount="37">
  <si>
    <t>GEWEST BEIDE - VLAANDEREN</t>
  </si>
  <si>
    <t>sportjaar :</t>
  </si>
  <si>
    <t>2011-2012</t>
  </si>
  <si>
    <t xml:space="preserve">DISTRICT :  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</si>
  <si>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</si>
  <si>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</si>
  <si>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</si>
  <si>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</si>
  <si>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</si>
  <si>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</si>
  <si>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</si>
  <si>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</si>
  <si>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</si>
  <si>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</si>
  <si>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</si>
  <si>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</si>
  <si>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</si>
  <si>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OVFF</t>
  </si>
  <si>
    <t>DISTRICTFINALE</t>
  </si>
  <si>
    <t>* DEELNEMERS</t>
  </si>
  <si>
    <r>
      <t xml:space="preserve">Al deze wedstrijden worden gespeeld in </t>
    </r>
    <r>
      <rPr>
        <b/>
        <sz val="11"/>
        <color rgb="FFFF0000"/>
        <rFont val="Calibri"/>
        <family val="2"/>
        <scheme val="minor"/>
      </rPr>
      <t>KBC Ons Huis</t>
    </r>
  </si>
  <si>
    <t>Visstraat z/n, 9500 Geraardsbergen</t>
  </si>
  <si>
    <t>Tel: 0497/136633</t>
  </si>
  <si>
    <r>
      <t xml:space="preserve">op </t>
    </r>
    <r>
      <rPr>
        <b/>
        <sz val="11"/>
        <color rgb="FFFF0000"/>
        <rFont val="Calibri"/>
        <family val="2"/>
        <scheme val="minor"/>
      </rPr>
      <t>zaterdag 3 maart 2012</t>
    </r>
    <r>
      <rPr>
        <sz val="11"/>
        <color rgb="FFFF0000"/>
        <rFont val="Calibri"/>
        <family val="2"/>
        <scheme val="minor"/>
      </rPr>
      <t xml:space="preserve"> vanaf </t>
    </r>
    <r>
      <rPr>
        <b/>
        <sz val="11"/>
        <color rgb="FFFF0000"/>
        <rFont val="Calibri"/>
        <family val="2"/>
        <scheme val="minor"/>
      </rPr>
      <t>14u00</t>
    </r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</si>
  <si>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</si>
  <si>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</si>
  <si>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</si>
  <si>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</si>
  <si>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</si>
  <si>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</si>
  <si>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</si>
  <si>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</si>
  <si>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</si>
  <si>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</si>
  <si>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>DE EERSTE SPEELT DE GEWESTELIJKE FINALE TIJDENS  Week-End 14 &amp; 15 april 2012</t>
  </si>
  <si>
    <t>in het district BRUGGE-ZEEKUST</t>
  </si>
  <si>
    <t>DSB : STILTEN Rik : Broekkouter 1, 9200 Baasrode 0486/686262 -- rikstilten@hotmail.com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</si>
</sst>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/>
    <xf numFmtId="0" fontId="6" fillId="3" borderId="0" xfId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9" fillId="2" borderId="4" xfId="1" applyFont="1" applyFill="1" applyBorder="1" applyAlignment="1">
      <alignment horizontal="left"/>
    </xf>
    <xf numFmtId="0" fontId="9" fillId="3" borderId="4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3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8" fillId="0" borderId="0" xfId="0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17" fillId="0" borderId="0" xfId="1" applyFont="1"/>
    <xf numFmtId="0" fontId="20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0" fontId="8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2" xfId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voorronde%20+%20kal%20districtfinales%202011-2012/DRIEBANDEN%20MB/VL_VD_%204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5177</v>
          </cell>
          <cell r="B183" t="str">
            <v>HUYSMANS Sven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 xml:space="preserve"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B1" workbookViewId="0">
      <selection activeCell="P27" sqref="P27"/>
    </sheetView>
  </sheetViews>
  <sheetFormatPr defaultRowHeight="15"/>
  <cols>
    <col min="1" max="1" width="3.140625" hidden="1" customWidth="1"/>
    <col min="2" max="2" width="6.28515625" style="22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9.4257812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9.4257812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9.4257812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9.4257812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9.4257812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9.4257812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9.4257812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9.4257812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9.4257812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9.4257812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9.4257812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9.4257812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9.4257812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9.4257812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9.4257812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9.4257812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9.4257812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9.4257812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9.4257812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9.4257812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9.4257812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9.4257812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9.4257812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9.4257812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9.4257812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9.4257812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9.4257812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9.4257812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9.4257812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9.4257812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9.4257812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9.4257812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9.4257812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9.4257812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9.4257812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9.4257812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9.4257812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9.4257812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9.4257812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9.4257812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9.4257812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9.4257812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9.4257812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9.4257812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9.4257812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9.4257812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9.4257812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9.4257812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9.4257812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9.4257812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9.4257812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9.4257812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9.4257812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9.4257812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9.4257812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9.4257812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9.4257812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9.4257812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9.4257812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9.4257812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9.4257812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9.4257812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9.4257812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0"/>
      <c r="L2" s="11"/>
      <c r="M2" s="12"/>
      <c r="N2" s="12"/>
      <c r="O2" s="58">
        <f ca="1">TODAY()</f>
        <v>40965</v>
      </c>
      <c r="P2" s="59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0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1:16" ht="12.75" customHeight="1">
      <c r="C5" s="23" t="s">
        <v>5</v>
      </c>
      <c r="D5" s="24"/>
      <c r="E5" s="24"/>
      <c r="F5" s="25"/>
    </row>
    <row r="6" spans="1:16" ht="6" customHeight="1"/>
    <row r="7" spans="1:16" ht="18.7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6.75" customHeight="1"/>
    <row r="9" spans="1:16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1:16">
      <c r="B10" s="53">
        <f>B9+1</f>
        <v>1</v>
      </c>
      <c r="C10" s="54">
        <v>6088</v>
      </c>
      <c r="D10" s="55" t="str">
        <f>VLOOKUP(C10,[1]LEDEN!A$1:C$65536,2,FALSE)</f>
        <v xml:space="preserve">SYROIT Davy </v>
      </c>
      <c r="E10" s="53"/>
      <c r="F10" s="56" t="str">
        <f>VLOOKUP(C10,[1]LEDEN!A$1:C$65536,3,FALSE)</f>
        <v>STER</v>
      </c>
      <c r="J10" s="22">
        <v>8</v>
      </c>
      <c r="K10" s="22">
        <v>72</v>
      </c>
      <c r="L10" s="22">
        <v>179</v>
      </c>
      <c r="M10" s="29">
        <v>0.4017346368715084</v>
      </c>
      <c r="N10" s="22">
        <v>4</v>
      </c>
      <c r="O10" s="22" t="str">
        <f>IF(M10&lt;0.335,"OG",IF(AND(M10&gt;=0.335,M10&lt;0.405),"MG",IF(AND(M10&gt;=0.405,M10&lt;0.495),"PR",IF(AND(M10&gt;=0.495,M10&lt;0.61),"DPR",IF(AND(M10&gt;=0.61,M10&lt;0.765),"DRPR","")))))</f>
        <v>MG</v>
      </c>
    </row>
    <row r="11" spans="1:16">
      <c r="B11" s="53">
        <f>B10+1</f>
        <v>2</v>
      </c>
      <c r="C11" s="54">
        <v>8535</v>
      </c>
      <c r="D11" s="55" t="str">
        <f>VLOOKUP(C11,[1]LEDEN!A$1:C$65536,2,FALSE)</f>
        <v>DE WIN Guy</v>
      </c>
      <c r="E11" s="53"/>
      <c r="F11" s="56" t="str">
        <f>VLOOKUP(C11,[1]LEDEN!A$1:C$65536,3,FALSE)</f>
        <v>STER</v>
      </c>
      <c r="J11" s="22">
        <v>6</v>
      </c>
      <c r="K11" s="22">
        <v>67</v>
      </c>
      <c r="L11" s="22">
        <v>186</v>
      </c>
      <c r="M11" s="29">
        <v>0.35971505376344087</v>
      </c>
      <c r="N11" s="22">
        <v>3</v>
      </c>
      <c r="O11" s="22" t="str">
        <f t="shared" ref="O11:O17" si="0">IF(M11&lt;0.335,"OG",IF(AND(M11&gt;=0.335,M11&lt;0.405),"MG",IF(AND(M11&gt;=0.405,M11&lt;0.495),"PR",IF(AND(M11&gt;=0.495,M11&lt;0.61),"DPR",IF(AND(M11&gt;=0.61,M11&lt;0.765),"DRPR","")))))</f>
        <v>MG</v>
      </c>
    </row>
    <row r="12" spans="1:16">
      <c r="B12" s="53">
        <f t="shared" ref="B12:B17" si="1">B11+1</f>
        <v>3</v>
      </c>
      <c r="C12" s="54">
        <v>4359</v>
      </c>
      <c r="D12" s="55" t="str">
        <f>VLOOKUP(C12,[1]LEDEN!A$1:C$65536,2,FALSE)</f>
        <v>LABIE Dirk</v>
      </c>
      <c r="E12" s="53"/>
      <c r="F12" s="56" t="str">
        <f>VLOOKUP(C12,[1]LEDEN!A$1:C$65536,3,FALSE)</f>
        <v>KOH</v>
      </c>
      <c r="J12" s="22">
        <v>6</v>
      </c>
      <c r="K12" s="22">
        <v>70</v>
      </c>
      <c r="L12" s="22">
        <v>207</v>
      </c>
      <c r="M12" s="29">
        <v>0.33766425120772947</v>
      </c>
      <c r="N12" s="22">
        <v>3</v>
      </c>
      <c r="O12" s="22" t="str">
        <f t="shared" si="0"/>
        <v>MG</v>
      </c>
    </row>
    <row r="13" spans="1:16">
      <c r="B13" s="53">
        <f t="shared" si="1"/>
        <v>4</v>
      </c>
      <c r="C13" s="54">
        <v>5177</v>
      </c>
      <c r="D13" s="55" t="str">
        <f>VLOOKUP(C13,[1]LEDEN!A$1:C$65536,2,FALSE)</f>
        <v>HUYSMANS Sven</v>
      </c>
      <c r="E13" s="53"/>
      <c r="F13" s="56" t="str">
        <f>VLOOKUP(C13,[1]LEDEN!A$1:C$65536,3,FALSE)</f>
        <v>STER</v>
      </c>
      <c r="J13" s="22">
        <v>2</v>
      </c>
      <c r="K13" s="22">
        <v>57</v>
      </c>
      <c r="L13" s="22">
        <v>187</v>
      </c>
      <c r="M13" s="29">
        <v>0.30431283422459893</v>
      </c>
      <c r="N13" s="22">
        <v>5</v>
      </c>
      <c r="O13" s="22" t="str">
        <f t="shared" si="0"/>
        <v>OG</v>
      </c>
    </row>
    <row r="14" spans="1:16">
      <c r="B14">
        <f t="shared" si="1"/>
        <v>5</v>
      </c>
      <c r="C14" s="27">
        <v>4356</v>
      </c>
      <c r="D14" s="28" t="str">
        <f>VLOOKUP(C14,[1]LEDEN!A$1:C$65536,2,FALSE)</f>
        <v>DE BOU Pol</v>
      </c>
      <c r="F14" s="22" t="str">
        <f>VLOOKUP(C14,[1]LEDEN!A$1:C$65536,3,FALSE)</f>
        <v>KOH</v>
      </c>
      <c r="J14" s="22">
        <v>2</v>
      </c>
      <c r="K14" s="22">
        <v>57</v>
      </c>
      <c r="L14" s="22">
        <v>197</v>
      </c>
      <c r="M14" s="29">
        <v>0.28884010152284262</v>
      </c>
      <c r="N14" s="22">
        <v>3</v>
      </c>
      <c r="O14" s="22" t="str">
        <f t="shared" si="0"/>
        <v>OG</v>
      </c>
    </row>
    <row r="15" spans="1:16">
      <c r="B15">
        <f t="shared" si="1"/>
        <v>6</v>
      </c>
      <c r="C15" s="27">
        <v>4378</v>
      </c>
      <c r="D15" s="28" t="str">
        <f>VLOOKUP(C15,[1]LEDEN!A$1:C$65536,2,FALSE)</f>
        <v>DERUYVER Stefaan</v>
      </c>
      <c r="F15" s="22" t="str">
        <f>VLOOKUP(C15,[1]LEDEN!A$1:C$65536,3,FALSE)</f>
        <v>KOH</v>
      </c>
      <c r="J15" s="22">
        <v>0</v>
      </c>
      <c r="K15" s="22">
        <v>54</v>
      </c>
      <c r="L15" s="22">
        <v>194</v>
      </c>
      <c r="M15" s="29">
        <v>0.27785051546391754</v>
      </c>
      <c r="N15" s="22">
        <v>4</v>
      </c>
      <c r="O15" s="22" t="str">
        <f t="shared" si="0"/>
        <v>OG</v>
      </c>
    </row>
    <row r="16" spans="1:16">
      <c r="B16">
        <f t="shared" si="1"/>
        <v>7</v>
      </c>
      <c r="C16" s="27">
        <v>7803</v>
      </c>
      <c r="D16" s="28" t="str">
        <f>VLOOKUP(C16,[1]LEDEN!A$1:C$65536,2,FALSE)</f>
        <v>KORTE Hubert</v>
      </c>
      <c r="F16" s="22" t="str">
        <f>VLOOKUP(C16,[1]LEDEN!A$1:C$65536,3,FALSE)</f>
        <v>SMA</v>
      </c>
      <c r="J16" s="22" t="s">
        <v>16</v>
      </c>
      <c r="K16" s="22"/>
      <c r="L16" s="22"/>
      <c r="M16" s="29" t="str">
        <f>IF(L16&lt;&gt;"",(#REF!/L16)-0.005,"")</f>
        <v/>
      </c>
      <c r="N16" s="22"/>
      <c r="O16" s="22" t="str">
        <f t="shared" si="0"/>
        <v/>
      </c>
    </row>
    <row r="17" spans="2:16">
      <c r="B17">
        <f t="shared" si="1"/>
        <v>8</v>
      </c>
      <c r="C17" s="27">
        <v>4320</v>
      </c>
      <c r="D17" s="28" t="str">
        <f>VLOOKUP(C17,[1]LEDEN!A$1:C$65536,2,FALSE)</f>
        <v xml:space="preserve">VAN LANGENHOVE </v>
      </c>
      <c r="F17" s="22" t="str">
        <f>VLOOKUP(C17,[1]LEDEN!A$1:C$65536,3,FALSE)</f>
        <v>STER</v>
      </c>
      <c r="J17" s="22" t="s">
        <v>17</v>
      </c>
      <c r="K17" s="22"/>
      <c r="L17" s="22"/>
      <c r="M17" s="29" t="str">
        <f>IF(L17&lt;&gt;"",(#REF!/L17)-0.005,"")</f>
        <v/>
      </c>
      <c r="N17" s="22"/>
      <c r="O17" s="22" t="str">
        <f t="shared" si="0"/>
        <v/>
      </c>
    </row>
    <row r="18" spans="2:16">
      <c r="B18" s="30"/>
      <c r="C18" s="31"/>
      <c r="D18" s="32"/>
      <c r="E18" s="30"/>
      <c r="F18" s="31"/>
      <c r="G18" s="30"/>
      <c r="H18" s="30"/>
      <c r="I18" s="30"/>
      <c r="J18" s="31"/>
      <c r="K18" s="31"/>
      <c r="L18" s="31"/>
      <c r="M18" s="33"/>
      <c r="N18" s="31"/>
      <c r="O18" s="31"/>
      <c r="P18" s="30"/>
    </row>
    <row r="21" spans="2:16" ht="23.25">
      <c r="B21" s="64" t="s">
        <v>18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2:16">
      <c r="B22" s="34" t="s">
        <v>19</v>
      </c>
      <c r="D22" s="35"/>
      <c r="O22"/>
      <c r="P22" s="22"/>
    </row>
    <row r="23" spans="2:16">
      <c r="B23" s="53">
        <v>1</v>
      </c>
      <c r="C23" s="54">
        <v>6088</v>
      </c>
      <c r="D23" s="55" t="str">
        <f>VLOOKUP(C23,[1]LEDEN!A$1:C$65536,2,FALSE)</f>
        <v xml:space="preserve">SYROIT Davy </v>
      </c>
      <c r="E23" s="53"/>
      <c r="F23" s="56" t="str">
        <f>VLOOKUP(C23,[1]LEDEN!A$1:C$65536,3,FALSE)</f>
        <v>STER</v>
      </c>
      <c r="H23" t="s">
        <v>20</v>
      </c>
      <c r="O23"/>
      <c r="P23" s="22"/>
    </row>
    <row r="24" spans="2:16">
      <c r="B24" s="53">
        <v>2</v>
      </c>
      <c r="C24" s="56">
        <v>8535</v>
      </c>
      <c r="D24" s="55" t="str">
        <f>VLOOKUP(C24,[1]LEDEN!A$1:C$65536,2,FALSE)</f>
        <v>DE WIN Guy</v>
      </c>
      <c r="E24" s="53"/>
      <c r="F24" s="56" t="str">
        <f>VLOOKUP(C24,[1]LEDEN!A$1:C$65536,3,FALSE)</f>
        <v>STER</v>
      </c>
      <c r="H24" s="36" t="s">
        <v>21</v>
      </c>
      <c r="I24" s="36"/>
      <c r="J24" s="36"/>
      <c r="K24" s="36"/>
      <c r="L24" s="36"/>
      <c r="M24" s="36"/>
      <c r="N24" s="36"/>
      <c r="O24" s="36"/>
      <c r="P24" s="22"/>
    </row>
    <row r="25" spans="2:16">
      <c r="B25" s="53">
        <v>3</v>
      </c>
      <c r="C25" s="56">
        <v>4359</v>
      </c>
      <c r="D25" s="55" t="str">
        <f>VLOOKUP(C25,[1]LEDEN!A$1:C$65536,2,FALSE)</f>
        <v>LABIE Dirk</v>
      </c>
      <c r="E25" s="53"/>
      <c r="F25" s="56" t="str">
        <f>VLOOKUP(C25,[1]LEDEN!A$1:C$65536,3,FALSE)</f>
        <v>KOH</v>
      </c>
      <c r="H25" s="36" t="s">
        <v>22</v>
      </c>
      <c r="I25" s="36"/>
      <c r="J25" s="36"/>
      <c r="K25" s="36"/>
      <c r="L25" s="36"/>
      <c r="M25" s="36"/>
      <c r="N25" s="36"/>
      <c r="O25" s="36"/>
      <c r="P25" s="22"/>
    </row>
    <row r="26" spans="2:16">
      <c r="B26" s="53">
        <v>4</v>
      </c>
      <c r="C26" s="56">
        <v>5177</v>
      </c>
      <c r="D26" s="55" t="str">
        <f>VLOOKUP(C26,[1]LEDEN!A$1:C$65536,2,FALSE)</f>
        <v>HUYSMANS Sven</v>
      </c>
      <c r="E26" s="53"/>
      <c r="F26" s="56" t="str">
        <f>VLOOKUP(C26,[1]LEDEN!A$1:C$65536,3,FALSE)</f>
        <v>STER</v>
      </c>
      <c r="H26" s="36" t="s">
        <v>23</v>
      </c>
      <c r="O26"/>
      <c r="P26" s="22"/>
    </row>
    <row r="27" spans="2:16">
      <c r="B27"/>
      <c r="C27" s="22"/>
      <c r="O27"/>
      <c r="P27" s="22"/>
    </row>
    <row r="28" spans="2:16">
      <c r="B28" s="37" t="s">
        <v>24</v>
      </c>
      <c r="C28" s="22"/>
      <c r="E28" s="38">
        <v>18</v>
      </c>
      <c r="O28"/>
      <c r="P28" s="22"/>
    </row>
    <row r="29" spans="2:16">
      <c r="B29"/>
      <c r="C29" s="22"/>
      <c r="O29"/>
      <c r="P29" s="22"/>
    </row>
    <row r="30" spans="2:16">
      <c r="B30" s="38" t="s">
        <v>25</v>
      </c>
      <c r="C30" s="22"/>
      <c r="E30" s="39" t="s">
        <v>26</v>
      </c>
      <c r="F30" s="40"/>
      <c r="G30" s="41"/>
      <c r="H30" s="41"/>
      <c r="I30" s="41"/>
      <c r="J30" s="41"/>
      <c r="K30" s="41"/>
      <c r="M30" s="42">
        <v>0.33500000000000002</v>
      </c>
      <c r="O30"/>
      <c r="P30" s="22"/>
    </row>
    <row r="31" spans="2:16">
      <c r="E31" s="43" t="s">
        <v>27</v>
      </c>
    </row>
    <row r="33" spans="2:15">
      <c r="B33" s="37" t="s">
        <v>24</v>
      </c>
      <c r="E33" t="s">
        <v>28</v>
      </c>
    </row>
    <row r="35" spans="2:15">
      <c r="B35" s="40" t="s">
        <v>29</v>
      </c>
      <c r="D35" s="43"/>
      <c r="E35" s="43"/>
      <c r="F35" s="44"/>
      <c r="G35" s="45"/>
      <c r="H35" s="45"/>
      <c r="I35" s="45"/>
      <c r="J35" s="45"/>
      <c r="K35" s="45"/>
      <c r="L35" s="45"/>
      <c r="M35" s="43"/>
    </row>
    <row r="36" spans="2:15">
      <c r="B36" s="45"/>
      <c r="C36" s="46"/>
      <c r="D36" s="43"/>
    </row>
    <row r="37" spans="2:15">
      <c r="B37" s="45"/>
      <c r="E37" s="40" t="s">
        <v>30</v>
      </c>
      <c r="F37" s="47"/>
      <c r="G37" s="47"/>
      <c r="H37" s="40"/>
      <c r="I37" s="41"/>
      <c r="J37" s="41"/>
      <c r="K37" s="41"/>
      <c r="L37" s="40" t="s">
        <v>31</v>
      </c>
      <c r="M37" s="41"/>
      <c r="N37" s="40"/>
      <c r="O37" s="43"/>
    </row>
    <row r="38" spans="2:15">
      <c r="B38" s="45"/>
      <c r="E38" s="40"/>
      <c r="F38" s="47"/>
      <c r="G38" s="47"/>
      <c r="H38" s="40"/>
      <c r="I38" s="41"/>
      <c r="J38" s="41"/>
      <c r="K38" s="41"/>
      <c r="L38" s="40" t="s">
        <v>32</v>
      </c>
      <c r="M38" s="41"/>
      <c r="N38" s="40"/>
      <c r="O38" s="43"/>
    </row>
    <row r="39" spans="2:15">
      <c r="B39" s="45"/>
      <c r="E39" s="40"/>
      <c r="F39" s="47"/>
      <c r="G39" s="47"/>
      <c r="H39" s="40"/>
      <c r="I39" s="41"/>
      <c r="J39" s="41"/>
      <c r="K39" s="41"/>
      <c r="L39" s="40"/>
      <c r="M39" s="41"/>
      <c r="N39" s="40"/>
      <c r="O39" s="43"/>
    </row>
    <row r="40" spans="2:15">
      <c r="B40" s="45"/>
      <c r="C40" s="40" t="s">
        <v>33</v>
      </c>
      <c r="D40" s="43"/>
      <c r="E40" s="43"/>
      <c r="F40" s="44"/>
      <c r="G40" s="45"/>
      <c r="H40" s="45"/>
      <c r="I40" s="45"/>
      <c r="J40" s="45"/>
      <c r="K40" s="45"/>
      <c r="L40" s="44"/>
      <c r="M40" s="43"/>
    </row>
    <row r="41" spans="2:15">
      <c r="B41" s="45"/>
      <c r="C41" s="40"/>
      <c r="D41" s="43"/>
      <c r="E41" s="43"/>
      <c r="F41" s="44"/>
      <c r="G41" s="45"/>
      <c r="H41" s="45"/>
      <c r="I41" s="45"/>
      <c r="J41" s="45"/>
      <c r="K41" s="45"/>
      <c r="L41" s="44"/>
      <c r="M41" s="43"/>
    </row>
    <row r="42" spans="2:15">
      <c r="B42" s="45"/>
      <c r="C42" s="46" t="s">
        <v>34</v>
      </c>
      <c r="D42" s="47"/>
      <c r="E42" s="47"/>
      <c r="F42" s="40"/>
      <c r="G42" s="41"/>
      <c r="H42" s="41"/>
      <c r="I42" s="41"/>
      <c r="J42" s="41"/>
      <c r="K42" s="41"/>
      <c r="L42" s="40"/>
      <c r="M42" s="43"/>
    </row>
    <row r="43" spans="2:15">
      <c r="B43" s="45"/>
      <c r="C43" s="48" t="s">
        <v>35</v>
      </c>
      <c r="D43" s="43"/>
      <c r="E43" s="43"/>
      <c r="F43" s="44"/>
      <c r="G43" s="45"/>
      <c r="H43" s="45"/>
      <c r="I43" s="45"/>
      <c r="J43" s="45"/>
      <c r="K43" s="45"/>
      <c r="L43" s="44"/>
      <c r="M43" s="43"/>
    </row>
    <row r="44" spans="2:15">
      <c r="B44" s="45"/>
    </row>
    <row r="45" spans="2:15" ht="15.75" thickBot="1"/>
    <row r="46" spans="2:15" ht="15.75" thickBot="1">
      <c r="D46" s="49" t="s">
        <v>36</v>
      </c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2"/>
    </row>
  </sheetData>
  <mergeCells count="5">
    <mergeCell ref="C1:N1"/>
    <mergeCell ref="O2:P2"/>
    <mergeCell ref="B4:P4"/>
    <mergeCell ref="A7:P7"/>
    <mergeCell ref="B21:P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DS 4°3BNDMB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2012-02-26T17:30:24Z</dcterms:created>
  <dcterms:modified xsi:type="dcterms:W3CDTF">2012-02-26T19:31:18Z</dcterms:modified>
</cp:coreProperties>
</file>