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<sst xmlns="http://schemas.openxmlformats.org/spreadsheetml/2006/main" count="71" uniqueCount="25">
  <si>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</si>
  <si>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</si>
  <si>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</si>
  <si>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</si>
  <si>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</si>
  <si>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</si>
  <si>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</si>
  <si>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</si>
  <si>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</si>
  <si>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</si>
  <si>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</si>
  <si>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</si>
  <si>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</si>
  <si>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</si>
  <si>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</si>
  <si>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</si>
  <si>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</si>
  <si>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MG</t>
  </si>
  <si>
    <t>OG</t>
  </si>
  <si>
    <t xml:space="preserve">                      Interdistrictfinale 3° KLASSE KADER</t>
  </si>
  <si>
    <t>16 &amp; 17/10/2010</t>
  </si>
  <si>
    <t>QUA &amp; OHG</t>
  </si>
  <si>
    <t>Dender/Waasl.</t>
  </si>
  <si>
    <t>OVFF</t>
  </si>
  <si>
    <t>Wedstrijdleiding : A. Tempels/De Taeye Danny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</si>
</sst>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b/>
      <sz val="13"/>
      <color indexed="10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0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82</xdr:row>
      <xdr:rowOff>0</xdr:rowOff>
    </xdr:from>
    <xdr:to>
      <xdr:col>11</xdr:col>
      <xdr:colOff>257175</xdr:colOff>
      <xdr:row>84</xdr:row>
      <xdr:rowOff>123825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295400" y="11544300"/>
          <a:ext cx="47053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winnaar speelt de gewestelijke finale in het weekend van 27 en 28 november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in het district Dender/Waasland.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85725</xdr:colOff>
      <xdr:row>86</xdr:row>
      <xdr:rowOff>152400</xdr:rowOff>
    </xdr:from>
    <xdr:to>
      <xdr:col>12</xdr:col>
      <xdr:colOff>266700</xdr:colOff>
      <xdr:row>90</xdr:row>
      <xdr:rowOff>76200</xdr:rowOff>
    </xdr:to>
    <xdr:sp>
      <xdr:nvSpPr>
        <xdr:cNvPr id="2" name="Rectangle 16"/>
        <xdr:cNvSpPr>
          <a:spLocks/>
        </xdr:cNvSpPr>
      </xdr:nvSpPr>
      <xdr:spPr>
        <a:xfrm>
          <a:off x="85725" y="12458700"/>
          <a:ext cx="6419850" cy="685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0" u="none" baseline="0">
              <a:solidFill>
                <a:srgbClr val="FF0000"/>
              </a:solidFill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</a:rPr>
            <a:t>rechtstreekse Interdistrictfinale 3</a:t>
          </a:r>
          <a:r>
            <a:rPr lang="en-US" cap="none" sz="1300" b="1" i="0" u="none" baseline="0">
              <a:solidFill>
                <a:srgbClr val="000000"/>
              </a:solidFill>
            </a:rPr>
            <a:t>° klasse kader 38/2 KB  --  17 oktober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10-11\UITSLAGEN\verbeken%202011\uitslagen%20districtfinales%202010-2011\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selection activeCell="I93" sqref="I93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42" t="s">
        <v>20</v>
      </c>
      <c r="D3" s="42"/>
      <c r="E3" s="11" t="s">
        <v>6</v>
      </c>
      <c r="F3" s="45" t="s">
        <v>21</v>
      </c>
      <c r="G3" s="45"/>
      <c r="H3" s="45"/>
      <c r="I3" s="45"/>
      <c r="J3" s="12" t="s">
        <v>7</v>
      </c>
      <c r="K3" s="43" t="s">
        <v>22</v>
      </c>
      <c r="L3" s="43"/>
      <c r="M3" s="44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8</v>
      </c>
      <c r="B6" s="19" t="str">
        <f>VLOOKUP(L6,'[1]LEDEN'!A:E,2,FALSE)</f>
        <v>SAEY Etienne</v>
      </c>
      <c r="C6" s="18"/>
      <c r="D6" s="18"/>
      <c r="E6" s="18"/>
      <c r="F6" s="18" t="s">
        <v>9</v>
      </c>
      <c r="G6" s="20" t="str">
        <f>VLOOKUP(L6,'[1]LEDEN'!A:E,3,FALSE)</f>
        <v>QU</v>
      </c>
      <c r="H6" s="20"/>
      <c r="I6" s="18"/>
      <c r="J6" s="18"/>
      <c r="K6" s="18"/>
      <c r="L6" s="21">
        <v>5747</v>
      </c>
    </row>
    <row r="7" ht="6" customHeight="1"/>
    <row r="8" spans="6:12" ht="15">
      <c r="F8" s="22" t="s">
        <v>10</v>
      </c>
      <c r="G8" s="23" t="s">
        <v>11</v>
      </c>
      <c r="H8" s="23">
        <v>2.3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2:14" ht="15" customHeight="1">
      <c r="B9" s="26">
        <v>1</v>
      </c>
      <c r="C9" s="27" t="str">
        <f>VLOOKUP(N9,'[1]LEDEN'!A:E,2,FALSE)</f>
        <v>VAN DEN BOSSCHE Christian</v>
      </c>
      <c r="D9" s="28"/>
      <c r="E9" s="28"/>
      <c r="F9" s="26">
        <v>2</v>
      </c>
      <c r="G9" s="26">
        <v>120</v>
      </c>
      <c r="H9" s="26">
        <f>G9/8*7</f>
        <v>105</v>
      </c>
      <c r="I9" s="26">
        <v>7</v>
      </c>
      <c r="J9" s="29">
        <f aca="true" t="shared" si="0" ref="J9:J15">ROUNDDOWN(H9/I9,2)</f>
        <v>15</v>
      </c>
      <c r="K9" s="26">
        <v>21</v>
      </c>
      <c r="L9" s="30"/>
      <c r="N9">
        <v>4297</v>
      </c>
    </row>
    <row r="10" spans="2:14" ht="15" customHeight="1">
      <c r="B10" s="26">
        <v>2</v>
      </c>
      <c r="C10" s="27" t="str">
        <f>VLOOKUP(N10,'[1]LEDEN'!A:E,2,FALSE)</f>
        <v>VAN GOETHEM Glenn</v>
      </c>
      <c r="D10" s="28"/>
      <c r="E10" s="28"/>
      <c r="F10" s="26">
        <v>2</v>
      </c>
      <c r="G10" s="26">
        <v>120</v>
      </c>
      <c r="H10" s="26">
        <f>G10/8*7</f>
        <v>105</v>
      </c>
      <c r="I10" s="26">
        <v>16</v>
      </c>
      <c r="J10" s="29">
        <f t="shared" si="0"/>
        <v>6.56</v>
      </c>
      <c r="K10" s="26">
        <v>28</v>
      </c>
      <c r="L10" s="41">
        <v>1</v>
      </c>
      <c r="N10">
        <v>4301</v>
      </c>
    </row>
    <row r="11" spans="2:14" ht="15" customHeight="1">
      <c r="B11" s="26">
        <v>3</v>
      </c>
      <c r="C11" s="27" t="str">
        <f>VLOOKUP(N11,'[1]LEDEN'!A:E,2,FALSE)</f>
        <v>PRIEUS Andy</v>
      </c>
      <c r="D11" s="28"/>
      <c r="E11" s="28"/>
      <c r="F11" s="26">
        <v>0</v>
      </c>
      <c r="G11" s="26"/>
      <c r="H11" s="26">
        <v>86</v>
      </c>
      <c r="I11" s="26">
        <v>17</v>
      </c>
      <c r="J11" s="29">
        <f>ROUNDDOWN(H11/I11,2)</f>
        <v>5.05</v>
      </c>
      <c r="K11" s="26">
        <v>25</v>
      </c>
      <c r="L11" s="41"/>
      <c r="N11">
        <v>4363</v>
      </c>
    </row>
    <row r="12" spans="2:14" ht="15" customHeight="1">
      <c r="B12" s="26">
        <v>4</v>
      </c>
      <c r="C12" s="27" t="str">
        <f>VLOOKUP(N12,'[1]LEDEN'!A:E,2,FALSE)</f>
        <v>MATTHYS Karolien</v>
      </c>
      <c r="D12" s="28"/>
      <c r="E12" s="28"/>
      <c r="F12" s="26">
        <v>2</v>
      </c>
      <c r="G12" s="26"/>
      <c r="H12" s="26">
        <v>120</v>
      </c>
      <c r="I12" s="26">
        <v>9</v>
      </c>
      <c r="J12" s="29">
        <f t="shared" si="0"/>
        <v>13.33</v>
      </c>
      <c r="K12" s="26">
        <v>28</v>
      </c>
      <c r="L12" s="41"/>
      <c r="N12">
        <v>8093</v>
      </c>
    </row>
    <row r="13" spans="2:12" ht="15" customHeight="1" hidden="1">
      <c r="B13" s="26">
        <v>4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2:12" ht="15" customHeight="1" hidden="1">
      <c r="B14" s="26">
        <v>5</v>
      </c>
      <c r="C14" s="27" t="e">
        <f>VLOOKUP(N14,'[1]LEDEN'!A:E,2,FALSE)</f>
        <v>#N/A</v>
      </c>
      <c r="D14" s="28"/>
      <c r="E14" s="28"/>
      <c r="F14" s="26"/>
      <c r="G14" s="26"/>
      <c r="H14" s="26">
        <f>G14/8*7</f>
        <v>0</v>
      </c>
      <c r="I14" s="26"/>
      <c r="J14" s="29" t="e">
        <f t="shared" si="0"/>
        <v>#DIV/0!</v>
      </c>
      <c r="K14" s="26"/>
      <c r="L14" s="41"/>
    </row>
    <row r="15" spans="1:13" ht="15" customHeight="1">
      <c r="A15" s="31"/>
      <c r="B15" s="32"/>
      <c r="C15" s="31"/>
      <c r="D15" s="31"/>
      <c r="E15" s="31" t="s">
        <v>16</v>
      </c>
      <c r="F15" s="33">
        <f>SUM(F9:F14)</f>
        <v>6</v>
      </c>
      <c r="G15" s="33">
        <f>SUM(G9:G14)</f>
        <v>240</v>
      </c>
      <c r="H15" s="33">
        <f>SUM(H9:H14)</f>
        <v>416</v>
      </c>
      <c r="I15" s="33">
        <f>SUM(I9:I14)</f>
        <v>49</v>
      </c>
      <c r="J15" s="34">
        <f t="shared" si="0"/>
        <v>8.48</v>
      </c>
      <c r="K15" s="33">
        <f>MAX(K9:K14)</f>
        <v>28</v>
      </c>
      <c r="L15" s="46" t="s">
        <v>17</v>
      </c>
      <c r="M15" s="36"/>
    </row>
    <row r="16" spans="1:12" ht="8.25" customHeight="1" thickBot="1">
      <c r="A16" s="37"/>
      <c r="B16" s="38"/>
      <c r="C16" s="37"/>
      <c r="D16" s="37"/>
      <c r="E16" s="37"/>
      <c r="F16" s="38"/>
      <c r="G16" s="38"/>
      <c r="H16" s="38"/>
      <c r="I16" s="38"/>
      <c r="J16" s="38"/>
      <c r="K16" s="38"/>
      <c r="L16" s="37"/>
    </row>
    <row r="17" spans="6:11" ht="7.5" customHeight="1">
      <c r="F17" s="17"/>
      <c r="G17" s="17"/>
      <c r="H17" s="17"/>
      <c r="I17" s="17"/>
      <c r="J17" s="17"/>
      <c r="K17" s="17"/>
    </row>
    <row r="18" spans="1:12" ht="15">
      <c r="A18" s="18" t="s">
        <v>8</v>
      </c>
      <c r="B18" s="19" t="str">
        <f>VLOOKUP(L18,'[1]LEDEN'!A:E,2,FALSE)</f>
        <v>MATTHYS Karolien</v>
      </c>
      <c r="C18" s="18"/>
      <c r="D18" s="18"/>
      <c r="E18" s="18"/>
      <c r="F18" s="39" t="s">
        <v>9</v>
      </c>
      <c r="G18" s="40" t="str">
        <f>VLOOKUP(L18,'[1]LEDEN'!A:E,3,FALSE)</f>
        <v>KOH</v>
      </c>
      <c r="H18" s="40"/>
      <c r="I18" s="39"/>
      <c r="J18" s="39"/>
      <c r="K18" s="39"/>
      <c r="L18" s="21">
        <v>8093</v>
      </c>
    </row>
    <row r="19" spans="6:11" ht="6" customHeight="1">
      <c r="F19" s="17"/>
      <c r="G19" s="17"/>
      <c r="H19" s="17"/>
      <c r="I19" s="17"/>
      <c r="J19" s="17"/>
      <c r="K19" s="17"/>
    </row>
    <row r="20" spans="6:12" ht="15">
      <c r="F20" s="23" t="s">
        <v>10</v>
      </c>
      <c r="G20" s="23" t="s">
        <v>11</v>
      </c>
      <c r="H20" s="23">
        <v>2.3</v>
      </c>
      <c r="I20" s="23" t="s">
        <v>12</v>
      </c>
      <c r="J20" s="25" t="s">
        <v>13</v>
      </c>
      <c r="K20" s="23" t="s">
        <v>14</v>
      </c>
      <c r="L20" s="23" t="s">
        <v>15</v>
      </c>
    </row>
    <row r="21" spans="2:14" ht="15">
      <c r="B21" s="26">
        <v>1</v>
      </c>
      <c r="C21" s="27" t="str">
        <f>VLOOKUP(N21,'[1]LEDEN'!A:E,2,FALSE)</f>
        <v>VAN GOETHEM Glenn</v>
      </c>
      <c r="D21" s="28"/>
      <c r="E21" s="28"/>
      <c r="F21" s="26">
        <v>2</v>
      </c>
      <c r="G21" s="26">
        <v>120</v>
      </c>
      <c r="H21" s="26">
        <f>G21/8*7</f>
        <v>105</v>
      </c>
      <c r="I21" s="26">
        <v>15</v>
      </c>
      <c r="J21" s="29">
        <f aca="true" t="shared" si="1" ref="J21:J27">ROUNDDOWN(H21/I21,2)</f>
        <v>7</v>
      </c>
      <c r="K21" s="26">
        <v>20</v>
      </c>
      <c r="L21" s="30"/>
      <c r="N21">
        <v>4301</v>
      </c>
    </row>
    <row r="22" spans="2:14" ht="15">
      <c r="B22" s="26">
        <v>2</v>
      </c>
      <c r="C22" s="27" t="str">
        <f>VLOOKUP(N22,'[1]LEDEN'!A:E,2,FALSE)</f>
        <v>PRIEUS Andy</v>
      </c>
      <c r="D22" s="28"/>
      <c r="E22" s="28"/>
      <c r="F22" s="26">
        <v>0</v>
      </c>
      <c r="G22" s="26">
        <v>116</v>
      </c>
      <c r="H22" s="26">
        <f>G22/8*7</f>
        <v>101.5</v>
      </c>
      <c r="I22" s="26">
        <v>14</v>
      </c>
      <c r="J22" s="29">
        <f t="shared" si="1"/>
        <v>7.25</v>
      </c>
      <c r="K22" s="26">
        <v>21</v>
      </c>
      <c r="L22" s="41">
        <v>2</v>
      </c>
      <c r="N22">
        <v>4363</v>
      </c>
    </row>
    <row r="23" spans="2:14" ht="15">
      <c r="B23" s="26">
        <v>3</v>
      </c>
      <c r="C23" s="27" t="str">
        <f>VLOOKUP(N23,'[1]LEDEN'!A:E,2,FALSE)</f>
        <v>VAN DEN BOSSCHE Christian</v>
      </c>
      <c r="D23" s="28"/>
      <c r="E23" s="28"/>
      <c r="F23" s="26">
        <v>2</v>
      </c>
      <c r="G23" s="26"/>
      <c r="H23" s="26">
        <v>120</v>
      </c>
      <c r="I23" s="26">
        <v>9</v>
      </c>
      <c r="J23" s="29">
        <f>ROUNDDOWN(H23/I23,2)</f>
        <v>13.33</v>
      </c>
      <c r="K23" s="26">
        <v>66</v>
      </c>
      <c r="L23" s="41"/>
      <c r="N23">
        <v>4297</v>
      </c>
    </row>
    <row r="24" spans="2:14" ht="15">
      <c r="B24" s="26">
        <v>4</v>
      </c>
      <c r="C24" s="27" t="str">
        <f>VLOOKUP(N24,'[1]LEDEN'!A:E,2,FALSE)</f>
        <v>SAEY Etienne</v>
      </c>
      <c r="D24" s="28"/>
      <c r="E24" s="28"/>
      <c r="F24" s="26">
        <v>0</v>
      </c>
      <c r="G24" s="26"/>
      <c r="H24" s="26">
        <v>80</v>
      </c>
      <c r="I24" s="26">
        <v>9</v>
      </c>
      <c r="J24" s="29">
        <f t="shared" si="1"/>
        <v>8.88</v>
      </c>
      <c r="K24" s="26">
        <v>24</v>
      </c>
      <c r="L24" s="41"/>
      <c r="N24">
        <v>5747</v>
      </c>
    </row>
    <row r="25" spans="2:12" ht="15" hidden="1">
      <c r="B25" s="26"/>
      <c r="C25" s="27" t="e">
        <f>VLOOKUP(N25,'[1]LEDEN'!A:E,2,FALSE)</f>
        <v>#N/A</v>
      </c>
      <c r="D25" s="28"/>
      <c r="E25" s="28"/>
      <c r="F25" s="26"/>
      <c r="G25" s="26"/>
      <c r="H25" s="26">
        <f>G25/8*7</f>
        <v>0</v>
      </c>
      <c r="I25" s="26"/>
      <c r="J25" s="29" t="e">
        <f t="shared" si="1"/>
        <v>#DIV/0!</v>
      </c>
      <c r="K25" s="26"/>
      <c r="L25" s="41"/>
    </row>
    <row r="26" spans="2:12" ht="15" hidden="1">
      <c r="B26" s="26"/>
      <c r="C26" s="27" t="e">
        <f>VLOOKUP(N26,'[1]LEDEN'!A:E,2,FALSE)</f>
        <v>#N/A</v>
      </c>
      <c r="D26" s="28"/>
      <c r="E26" s="28"/>
      <c r="F26" s="26"/>
      <c r="G26" s="26"/>
      <c r="H26" s="26">
        <f>G26/8*7</f>
        <v>0</v>
      </c>
      <c r="I26" s="26"/>
      <c r="J26" s="29" t="e">
        <f t="shared" si="1"/>
        <v>#DIV/0!</v>
      </c>
      <c r="K26" s="26"/>
      <c r="L26" s="41"/>
    </row>
    <row r="27" spans="1:12" ht="15">
      <c r="A27" s="31"/>
      <c r="B27" s="32"/>
      <c r="C27" s="31"/>
      <c r="D27" s="31"/>
      <c r="E27" s="31" t="s">
        <v>16</v>
      </c>
      <c r="F27" s="33">
        <f>SUM(F21:F26)</f>
        <v>4</v>
      </c>
      <c r="G27" s="33">
        <f>SUM(G21:G26)</f>
        <v>236</v>
      </c>
      <c r="H27" s="33">
        <f>SUM(H21:H26)</f>
        <v>406.5</v>
      </c>
      <c r="I27" s="33">
        <f>SUM(I21:I26)</f>
        <v>47</v>
      </c>
      <c r="J27" s="34">
        <f t="shared" si="1"/>
        <v>8.64</v>
      </c>
      <c r="K27" s="33">
        <f>MAX(K21:K26)</f>
        <v>66</v>
      </c>
      <c r="L27" s="46" t="s">
        <v>17</v>
      </c>
    </row>
    <row r="28" spans="1:12" ht="7.5" customHeight="1" thickBot="1">
      <c r="A28" s="37"/>
      <c r="B28" s="38"/>
      <c r="C28" s="37"/>
      <c r="D28" s="37"/>
      <c r="E28" s="37"/>
      <c r="F28" s="38"/>
      <c r="G28" s="38"/>
      <c r="H28" s="38"/>
      <c r="I28" s="38"/>
      <c r="J28" s="38"/>
      <c r="K28" s="38"/>
      <c r="L28" s="37"/>
    </row>
    <row r="29" spans="6:11" ht="3.75" customHeight="1">
      <c r="F29" s="17"/>
      <c r="G29" s="17"/>
      <c r="H29" s="17"/>
      <c r="I29" s="17"/>
      <c r="J29" s="17"/>
      <c r="K29" s="17"/>
    </row>
    <row r="30" spans="1:12" ht="15">
      <c r="A30" s="18" t="s">
        <v>8</v>
      </c>
      <c r="B30" s="19" t="str">
        <f>VLOOKUP(L30,'[1]LEDEN'!A:E,2,FALSE)</f>
        <v>PRIEUS Andy</v>
      </c>
      <c r="C30" s="18"/>
      <c r="D30" s="18"/>
      <c r="E30" s="18"/>
      <c r="F30" s="39" t="s">
        <v>9</v>
      </c>
      <c r="G30" s="40" t="str">
        <f>VLOOKUP(L30,'[1]LEDEN'!A:E,3,FALSE)</f>
        <v>KOH</v>
      </c>
      <c r="H30" s="40"/>
      <c r="I30" s="39"/>
      <c r="J30" s="39"/>
      <c r="K30" s="39"/>
      <c r="L30" s="21">
        <v>4363</v>
      </c>
    </row>
    <row r="31" spans="6:11" ht="7.5" customHeight="1">
      <c r="F31" s="17"/>
      <c r="G31" s="17"/>
      <c r="H31" s="17"/>
      <c r="I31" s="17"/>
      <c r="J31" s="17"/>
      <c r="K31" s="17"/>
    </row>
    <row r="32" spans="6:12" ht="15">
      <c r="F32" s="23" t="s">
        <v>10</v>
      </c>
      <c r="G32" s="23" t="s">
        <v>11</v>
      </c>
      <c r="H32" s="23">
        <v>2.3</v>
      </c>
      <c r="I32" s="23" t="s">
        <v>12</v>
      </c>
      <c r="J32" s="25" t="s">
        <v>13</v>
      </c>
      <c r="K32" s="23" t="s">
        <v>14</v>
      </c>
      <c r="L32" s="23" t="s">
        <v>15</v>
      </c>
    </row>
    <row r="33" spans="2:14" ht="15">
      <c r="B33" s="26">
        <v>1</v>
      </c>
      <c r="C33" s="27" t="str">
        <f>VLOOKUP(N33,'[1]LEDEN'!A:E,2,FALSE)</f>
        <v>VAN DEN BOSSCHE Christian</v>
      </c>
      <c r="D33" s="28"/>
      <c r="E33" s="28"/>
      <c r="F33" s="26">
        <v>2</v>
      </c>
      <c r="G33" s="26">
        <v>120</v>
      </c>
      <c r="H33" s="26">
        <f>G33/8*7</f>
        <v>105</v>
      </c>
      <c r="I33" s="26">
        <v>18</v>
      </c>
      <c r="J33" s="29">
        <f aca="true" t="shared" si="2" ref="J33:J39">ROUNDDOWN(H33/I33,2)</f>
        <v>5.83</v>
      </c>
      <c r="K33" s="26">
        <v>24</v>
      </c>
      <c r="L33" s="30"/>
      <c r="N33">
        <v>4297</v>
      </c>
    </row>
    <row r="34" spans="2:14" ht="15">
      <c r="B34" s="26">
        <v>2</v>
      </c>
      <c r="C34" s="27" t="str">
        <f>VLOOKUP(N34,'[1]LEDEN'!A:E,2,FALSE)</f>
        <v>MATTHYS Karolien</v>
      </c>
      <c r="D34" s="28"/>
      <c r="E34" s="28"/>
      <c r="F34" s="26">
        <v>2</v>
      </c>
      <c r="G34" s="26">
        <v>120</v>
      </c>
      <c r="H34" s="26">
        <f>G34/8*7</f>
        <v>105</v>
      </c>
      <c r="I34" s="26">
        <v>14</v>
      </c>
      <c r="J34" s="29">
        <f t="shared" si="2"/>
        <v>7.5</v>
      </c>
      <c r="K34" s="26">
        <v>20</v>
      </c>
      <c r="L34" s="41">
        <v>3</v>
      </c>
      <c r="N34">
        <v>8093</v>
      </c>
    </row>
    <row r="35" spans="2:14" ht="15">
      <c r="B35" s="26">
        <v>3</v>
      </c>
      <c r="C35" s="27" t="str">
        <f>VLOOKUP(N35,'[1]LEDEN'!A:E,2,FALSE)</f>
        <v>VAN GOETHEM Glenn</v>
      </c>
      <c r="D35" s="28"/>
      <c r="E35" s="28"/>
      <c r="F35" s="26">
        <v>1</v>
      </c>
      <c r="G35" s="26"/>
      <c r="H35" s="26">
        <v>120</v>
      </c>
      <c r="I35" s="26">
        <v>24</v>
      </c>
      <c r="J35" s="29">
        <f>ROUNDDOWN(H35/I35,2)</f>
        <v>5</v>
      </c>
      <c r="K35" s="26">
        <v>18</v>
      </c>
      <c r="L35" s="41"/>
      <c r="N35">
        <v>4301</v>
      </c>
    </row>
    <row r="36" spans="2:14" ht="15">
      <c r="B36" s="26">
        <v>4</v>
      </c>
      <c r="C36" s="27" t="str">
        <f>VLOOKUP(N36,'[1]LEDEN'!A:E,2,FALSE)</f>
        <v>SAEY Etienne</v>
      </c>
      <c r="D36" s="28"/>
      <c r="E36" s="28"/>
      <c r="F36" s="26">
        <v>2</v>
      </c>
      <c r="G36" s="26"/>
      <c r="H36" s="26">
        <v>120</v>
      </c>
      <c r="I36" s="26">
        <v>17</v>
      </c>
      <c r="J36" s="29">
        <f t="shared" si="2"/>
        <v>7.05</v>
      </c>
      <c r="K36" s="26">
        <v>31</v>
      </c>
      <c r="L36" s="41"/>
      <c r="N36">
        <v>5747</v>
      </c>
    </row>
    <row r="37" spans="2:12" ht="15" hidden="1">
      <c r="B37" s="26">
        <v>4</v>
      </c>
      <c r="C37" s="27" t="e">
        <f>VLOOKUP(N37,'[1]LEDEN'!A:E,2,FALSE)</f>
        <v>#N/A</v>
      </c>
      <c r="D37" s="28"/>
      <c r="E37" s="28"/>
      <c r="F37" s="26"/>
      <c r="G37" s="26"/>
      <c r="H37" s="26">
        <f>G37/8*7</f>
        <v>0</v>
      </c>
      <c r="I37" s="26"/>
      <c r="J37" s="29" t="e">
        <f t="shared" si="2"/>
        <v>#DIV/0!</v>
      </c>
      <c r="K37" s="26"/>
      <c r="L37" s="41"/>
    </row>
    <row r="38" spans="2:12" ht="15" hidden="1">
      <c r="B38" s="26">
        <v>5</v>
      </c>
      <c r="C38" s="27" t="e">
        <f>VLOOKUP(N38,'[1]LEDEN'!A:E,2,FALSE)</f>
        <v>#N/A</v>
      </c>
      <c r="D38" s="28"/>
      <c r="E38" s="28"/>
      <c r="F38" s="26"/>
      <c r="G38" s="26"/>
      <c r="H38" s="26">
        <f>G38/8*7</f>
        <v>0</v>
      </c>
      <c r="I38" s="26"/>
      <c r="J38" s="29" t="e">
        <f t="shared" si="2"/>
        <v>#DIV/0!</v>
      </c>
      <c r="K38" s="26"/>
      <c r="L38" s="41"/>
    </row>
    <row r="39" spans="1:12" ht="15">
      <c r="A39" s="31"/>
      <c r="B39" s="32"/>
      <c r="C39" s="31"/>
      <c r="D39" s="31"/>
      <c r="E39" s="31" t="s">
        <v>16</v>
      </c>
      <c r="F39" s="33">
        <f>SUM(F33:F38)</f>
        <v>7</v>
      </c>
      <c r="G39" s="33">
        <f>SUM(G33:G38)</f>
        <v>240</v>
      </c>
      <c r="H39" s="33">
        <f>SUM(H33:H38)</f>
        <v>450</v>
      </c>
      <c r="I39" s="33">
        <f>SUM(I33:I38)</f>
        <v>73</v>
      </c>
      <c r="J39" s="34">
        <f t="shared" si="2"/>
        <v>6.16</v>
      </c>
      <c r="K39" s="33">
        <f>MAX(K33:K38)</f>
        <v>31</v>
      </c>
      <c r="L39" s="47" t="s">
        <v>18</v>
      </c>
    </row>
    <row r="40" spans="1:12" ht="6.75" customHeight="1" thickBot="1">
      <c r="A40" s="37"/>
      <c r="B40" s="38"/>
      <c r="C40" s="37"/>
      <c r="D40" s="37"/>
      <c r="E40" s="37"/>
      <c r="F40" s="38"/>
      <c r="G40" s="38"/>
      <c r="H40" s="38"/>
      <c r="I40" s="38"/>
      <c r="J40" s="38"/>
      <c r="K40" s="38"/>
      <c r="L40" s="37"/>
    </row>
    <row r="41" spans="6:11" ht="6" customHeight="1">
      <c r="F41" s="17"/>
      <c r="G41" s="17"/>
      <c r="H41" s="17"/>
      <c r="I41" s="17"/>
      <c r="J41" s="17"/>
      <c r="K41" s="17"/>
    </row>
    <row r="42" spans="1:12" ht="13.5" customHeight="1">
      <c r="A42" s="18" t="s">
        <v>8</v>
      </c>
      <c r="B42" s="19" t="str">
        <f>VLOOKUP(L42,'[1]LEDEN'!A:E,2,FALSE)</f>
        <v>VAN DEN BOSSCHE Christian</v>
      </c>
      <c r="C42" s="18"/>
      <c r="D42" s="18"/>
      <c r="E42" s="18"/>
      <c r="F42" s="39" t="s">
        <v>9</v>
      </c>
      <c r="G42" s="40" t="str">
        <f>VLOOKUP(L42,'[1]LEDEN'!A:E,3,FALSE)</f>
        <v>KOH</v>
      </c>
      <c r="H42" s="40"/>
      <c r="I42" s="39"/>
      <c r="J42" s="39"/>
      <c r="K42" s="39"/>
      <c r="L42" s="21">
        <v>4297</v>
      </c>
    </row>
    <row r="43" spans="6:11" ht="15">
      <c r="F43" s="17"/>
      <c r="G43" s="17"/>
      <c r="H43" s="17"/>
      <c r="I43" s="17"/>
      <c r="J43" s="17"/>
      <c r="K43" s="17"/>
    </row>
    <row r="44" spans="6:12" ht="15">
      <c r="F44" s="23" t="s">
        <v>10</v>
      </c>
      <c r="G44" s="23" t="s">
        <v>11</v>
      </c>
      <c r="H44" s="23">
        <v>2.3</v>
      </c>
      <c r="I44" s="23" t="s">
        <v>12</v>
      </c>
      <c r="J44" s="25" t="s">
        <v>13</v>
      </c>
      <c r="K44" s="23" t="s">
        <v>14</v>
      </c>
      <c r="L44" s="23" t="s">
        <v>15</v>
      </c>
    </row>
    <row r="45" spans="2:14" ht="15">
      <c r="B45" s="26">
        <v>1</v>
      </c>
      <c r="C45" s="27" t="str">
        <f>VLOOKUP(N45,'[1]LEDEN'!A:E,2,FALSE)</f>
        <v>PRIEUS Andy</v>
      </c>
      <c r="D45" s="28"/>
      <c r="E45" s="28"/>
      <c r="F45" s="26">
        <v>0</v>
      </c>
      <c r="G45" s="26">
        <v>84</v>
      </c>
      <c r="H45" s="26">
        <f>G45/8*7</f>
        <v>73.5</v>
      </c>
      <c r="I45" s="26">
        <v>18</v>
      </c>
      <c r="J45" s="29">
        <f aca="true" t="shared" si="3" ref="J45:J51">ROUNDDOWN(H45/I45,2)</f>
        <v>4.08</v>
      </c>
      <c r="K45" s="26">
        <v>16</v>
      </c>
      <c r="L45" s="30"/>
      <c r="N45">
        <v>4363</v>
      </c>
    </row>
    <row r="46" spans="2:14" ht="15">
      <c r="B46" s="26">
        <v>2</v>
      </c>
      <c r="C46" s="27" t="str">
        <f>VLOOKUP(N46,'[1]LEDEN'!A:E,2,FALSE)</f>
        <v>SAEY Etienne</v>
      </c>
      <c r="D46" s="28"/>
      <c r="E46" s="28"/>
      <c r="F46" s="26">
        <v>0</v>
      </c>
      <c r="G46" s="26">
        <v>87</v>
      </c>
      <c r="H46" s="26">
        <f>G46/8*7</f>
        <v>76.125</v>
      </c>
      <c r="I46" s="26">
        <v>7</v>
      </c>
      <c r="J46" s="29">
        <f t="shared" si="3"/>
        <v>10.87</v>
      </c>
      <c r="K46" s="26">
        <v>35</v>
      </c>
      <c r="L46" s="41">
        <v>4</v>
      </c>
      <c r="N46">
        <v>5747</v>
      </c>
    </row>
    <row r="47" spans="2:14" ht="15">
      <c r="B47" s="26">
        <v>3</v>
      </c>
      <c r="C47" s="27" t="str">
        <f>VLOOKUP(N47,'[1]LEDEN'!A:E,2,FALSE)</f>
        <v>MATTHYS Karolien</v>
      </c>
      <c r="D47" s="28"/>
      <c r="E47" s="28"/>
      <c r="F47" s="26">
        <v>0</v>
      </c>
      <c r="G47" s="26"/>
      <c r="H47" s="26">
        <v>51</v>
      </c>
      <c r="I47" s="26">
        <v>9</v>
      </c>
      <c r="J47" s="29">
        <f>ROUNDDOWN(H47/I47,2)</f>
        <v>5.66</v>
      </c>
      <c r="K47" s="26">
        <v>15</v>
      </c>
      <c r="L47" s="41"/>
      <c r="N47">
        <v>8093</v>
      </c>
    </row>
    <row r="48" spans="2:14" ht="15">
      <c r="B48" s="26">
        <v>4</v>
      </c>
      <c r="C48" s="27" t="str">
        <f>VLOOKUP(N48,'[1]LEDEN'!A:E,2,FALSE)</f>
        <v>VAN GOETHEM Glenn</v>
      </c>
      <c r="D48" s="28"/>
      <c r="E48" s="28"/>
      <c r="F48" s="26">
        <v>2</v>
      </c>
      <c r="G48" s="26"/>
      <c r="H48" s="26">
        <v>120</v>
      </c>
      <c r="I48" s="26">
        <v>11</v>
      </c>
      <c r="J48" s="29">
        <f t="shared" si="3"/>
        <v>10.9</v>
      </c>
      <c r="K48" s="26">
        <v>48</v>
      </c>
      <c r="L48" s="41"/>
      <c r="N48">
        <v>4301</v>
      </c>
    </row>
    <row r="49" spans="2:12" ht="15" hidden="1">
      <c r="B49" s="26">
        <v>4</v>
      </c>
      <c r="C49" s="27" t="e">
        <f>VLOOKUP(N49,'[1]LEDEN'!A:E,2,FALSE)</f>
        <v>#N/A</v>
      </c>
      <c r="D49" s="28"/>
      <c r="E49" s="28"/>
      <c r="F49" s="26"/>
      <c r="G49" s="26"/>
      <c r="H49" s="26">
        <f>G49/8*7</f>
        <v>0</v>
      </c>
      <c r="I49" s="26"/>
      <c r="J49" s="29" t="e">
        <f t="shared" si="3"/>
        <v>#DIV/0!</v>
      </c>
      <c r="K49" s="26"/>
      <c r="L49" s="41"/>
    </row>
    <row r="50" spans="2:12" ht="15" hidden="1">
      <c r="B50" s="26">
        <v>5</v>
      </c>
      <c r="C50" s="27" t="e">
        <f>VLOOKUP(N50,'[1]LEDEN'!A:E,2,FALSE)</f>
        <v>#N/A</v>
      </c>
      <c r="D50" s="28"/>
      <c r="E50" s="28"/>
      <c r="F50" s="26"/>
      <c r="G50" s="26"/>
      <c r="H50" s="26">
        <f>G50/8*7</f>
        <v>0</v>
      </c>
      <c r="I50" s="26"/>
      <c r="J50" s="29" t="e">
        <f t="shared" si="3"/>
        <v>#DIV/0!</v>
      </c>
      <c r="K50" s="26"/>
      <c r="L50" s="41"/>
    </row>
    <row r="51" spans="1:12" ht="15">
      <c r="A51" s="31"/>
      <c r="B51" s="32"/>
      <c r="C51" s="31"/>
      <c r="D51" s="31"/>
      <c r="E51" s="31" t="s">
        <v>16</v>
      </c>
      <c r="F51" s="33">
        <f>SUM(F45:F50)</f>
        <v>2</v>
      </c>
      <c r="G51" s="33">
        <f>SUM(G45:G50)</f>
        <v>171</v>
      </c>
      <c r="H51" s="33">
        <f>SUM(H45:H50)</f>
        <v>320.625</v>
      </c>
      <c r="I51" s="33">
        <f>SUM(I45:I50)</f>
        <v>45</v>
      </c>
      <c r="J51" s="34">
        <f t="shared" si="3"/>
        <v>7.12</v>
      </c>
      <c r="K51" s="33">
        <f>MAX(K45:K50)</f>
        <v>48</v>
      </c>
      <c r="L51" s="35"/>
    </row>
    <row r="52" spans="1:12" ht="4.5" customHeight="1" thickBot="1">
      <c r="A52" s="37"/>
      <c r="B52" s="38"/>
      <c r="C52" s="37"/>
      <c r="D52" s="37"/>
      <c r="E52" s="37"/>
      <c r="F52" s="38"/>
      <c r="G52" s="38"/>
      <c r="H52" s="38"/>
      <c r="I52" s="38"/>
      <c r="J52" s="38"/>
      <c r="K52" s="38"/>
      <c r="L52" s="37"/>
    </row>
    <row r="53" spans="6:11" ht="6" customHeight="1">
      <c r="F53" s="17"/>
      <c r="G53" s="17"/>
      <c r="H53" s="17"/>
      <c r="I53" s="17"/>
      <c r="J53" s="17"/>
      <c r="K53" s="17"/>
    </row>
    <row r="54" spans="1:12" ht="13.5" customHeight="1">
      <c r="A54" s="18" t="s">
        <v>8</v>
      </c>
      <c r="B54" s="19" t="str">
        <f>VLOOKUP(L54,'[1]LEDEN'!A:E,2,FALSE)</f>
        <v>VAN GOETHEM Glenn</v>
      </c>
      <c r="C54" s="18"/>
      <c r="D54" s="18"/>
      <c r="E54" s="18"/>
      <c r="F54" s="39" t="s">
        <v>9</v>
      </c>
      <c r="G54" s="40" t="str">
        <f>VLOOKUP(L54,'[1]LEDEN'!A:E,3,FALSE)</f>
        <v>SMA</v>
      </c>
      <c r="H54" s="40"/>
      <c r="I54" s="39"/>
      <c r="J54" s="39"/>
      <c r="K54" s="39"/>
      <c r="L54" s="21">
        <v>4301</v>
      </c>
    </row>
    <row r="55" spans="6:11" ht="15">
      <c r="F55" s="17"/>
      <c r="G55" s="17"/>
      <c r="H55" s="17"/>
      <c r="I55" s="17"/>
      <c r="J55" s="17"/>
      <c r="K55" s="17"/>
    </row>
    <row r="56" spans="6:12" ht="15">
      <c r="F56" s="23" t="s">
        <v>10</v>
      </c>
      <c r="G56" s="23" t="s">
        <v>11</v>
      </c>
      <c r="H56" s="23">
        <v>2.3</v>
      </c>
      <c r="I56" s="23" t="s">
        <v>12</v>
      </c>
      <c r="J56" s="25" t="s">
        <v>13</v>
      </c>
      <c r="K56" s="23" t="s">
        <v>14</v>
      </c>
      <c r="L56" s="23" t="s">
        <v>15</v>
      </c>
    </row>
    <row r="57" spans="2:14" ht="15">
      <c r="B57" s="26">
        <v>1</v>
      </c>
      <c r="C57" s="27" t="str">
        <f>VLOOKUP(N57,'[1]LEDEN'!A:E,2,FALSE)</f>
        <v>MATTHYS Karolien</v>
      </c>
      <c r="D57" s="28"/>
      <c r="E57" s="28"/>
      <c r="F57" s="26">
        <v>0</v>
      </c>
      <c r="G57" s="26">
        <v>71</v>
      </c>
      <c r="H57" s="26">
        <f>G57/8*7</f>
        <v>62.125</v>
      </c>
      <c r="I57" s="26">
        <v>15</v>
      </c>
      <c r="J57" s="29">
        <f aca="true" t="shared" si="4" ref="J57:J63">ROUNDDOWN(H57/I57,2)</f>
        <v>4.14</v>
      </c>
      <c r="K57" s="26">
        <v>15</v>
      </c>
      <c r="L57" s="30"/>
      <c r="N57">
        <v>8093</v>
      </c>
    </row>
    <row r="58" spans="2:14" ht="15">
      <c r="B58" s="26">
        <v>2</v>
      </c>
      <c r="C58" s="27" t="str">
        <f>VLOOKUP(N58,'[1]LEDEN'!A:E,2,FALSE)</f>
        <v>SAEY Etienne</v>
      </c>
      <c r="D58" s="28"/>
      <c r="E58" s="28"/>
      <c r="F58" s="26">
        <v>0</v>
      </c>
      <c r="G58" s="26">
        <v>71</v>
      </c>
      <c r="H58" s="26">
        <f>G58/8*7</f>
        <v>62.125</v>
      </c>
      <c r="I58" s="26">
        <v>16</v>
      </c>
      <c r="J58" s="29">
        <f t="shared" si="4"/>
        <v>3.88</v>
      </c>
      <c r="K58" s="26">
        <v>15</v>
      </c>
      <c r="L58" s="41">
        <v>5</v>
      </c>
      <c r="N58">
        <v>5747</v>
      </c>
    </row>
    <row r="59" spans="2:14" ht="15">
      <c r="B59" s="26">
        <v>3</v>
      </c>
      <c r="C59" s="27" t="str">
        <f>VLOOKUP(N59,'[1]LEDEN'!A:E,2,FALSE)</f>
        <v>PRIEUS Andy</v>
      </c>
      <c r="D59" s="28"/>
      <c r="E59" s="28"/>
      <c r="F59" s="26">
        <v>1</v>
      </c>
      <c r="G59" s="26"/>
      <c r="H59" s="26">
        <v>120</v>
      </c>
      <c r="I59" s="26">
        <v>24</v>
      </c>
      <c r="J59" s="29">
        <f>ROUNDDOWN(H59/I59,2)</f>
        <v>5</v>
      </c>
      <c r="K59" s="26">
        <v>17</v>
      </c>
      <c r="L59" s="41"/>
      <c r="N59">
        <v>4363</v>
      </c>
    </row>
    <row r="60" spans="2:14" ht="15">
      <c r="B60" s="26">
        <v>4</v>
      </c>
      <c r="C60" s="27" t="str">
        <f>VLOOKUP(N60,'[1]LEDEN'!A:E,2,FALSE)</f>
        <v>VAN DEN BOSSCHE Christian</v>
      </c>
      <c r="D60" s="28"/>
      <c r="E60" s="28"/>
      <c r="F60" s="26">
        <v>0</v>
      </c>
      <c r="G60" s="26"/>
      <c r="H60" s="26">
        <v>87</v>
      </c>
      <c r="I60" s="26">
        <v>11</v>
      </c>
      <c r="J60" s="29">
        <f t="shared" si="4"/>
        <v>7.9</v>
      </c>
      <c r="K60" s="26">
        <v>63</v>
      </c>
      <c r="L60" s="41"/>
      <c r="N60">
        <v>4297</v>
      </c>
    </row>
    <row r="61" spans="2:12" ht="15" hidden="1">
      <c r="B61" s="26">
        <v>4</v>
      </c>
      <c r="C61" s="27" t="e">
        <f>VLOOKUP(N61,'[1]LEDEN'!A:E,2,FALSE)</f>
        <v>#N/A</v>
      </c>
      <c r="D61" s="28"/>
      <c r="E61" s="28"/>
      <c r="F61" s="26"/>
      <c r="G61" s="26"/>
      <c r="H61" s="26">
        <f>G61/8*7</f>
        <v>0</v>
      </c>
      <c r="I61" s="26"/>
      <c r="J61" s="29" t="e">
        <f t="shared" si="4"/>
        <v>#DIV/0!</v>
      </c>
      <c r="K61" s="26"/>
      <c r="L61" s="41"/>
    </row>
    <row r="62" spans="2:12" ht="15" hidden="1">
      <c r="B62" s="26">
        <v>5</v>
      </c>
      <c r="C62" s="27" t="e">
        <f>VLOOKUP(N62,'[1]LEDEN'!A:E,2,FALSE)</f>
        <v>#N/A</v>
      </c>
      <c r="D62" s="28"/>
      <c r="E62" s="28"/>
      <c r="F62" s="26"/>
      <c r="G62" s="26"/>
      <c r="H62" s="26">
        <f>G62/8*7</f>
        <v>0</v>
      </c>
      <c r="I62" s="26"/>
      <c r="J62" s="29" t="e">
        <f t="shared" si="4"/>
        <v>#DIV/0!</v>
      </c>
      <c r="K62" s="26"/>
      <c r="L62" s="41"/>
    </row>
    <row r="63" spans="1:12" ht="15">
      <c r="A63" s="31"/>
      <c r="B63" s="32"/>
      <c r="C63" s="31"/>
      <c r="D63" s="31"/>
      <c r="E63" s="31" t="s">
        <v>16</v>
      </c>
      <c r="F63" s="33">
        <f>SUM(F57:F62)</f>
        <v>1</v>
      </c>
      <c r="G63" s="33">
        <f>SUM(G57:G62)</f>
        <v>142</v>
      </c>
      <c r="H63" s="33">
        <f>SUM(H57:H62)</f>
        <v>331.25</v>
      </c>
      <c r="I63" s="33">
        <f>SUM(I57:I62)</f>
        <v>66</v>
      </c>
      <c r="J63" s="34">
        <f t="shared" si="4"/>
        <v>5.01</v>
      </c>
      <c r="K63" s="33">
        <f>MAX(K57:K62)</f>
        <v>63</v>
      </c>
      <c r="L63" s="35"/>
    </row>
    <row r="64" spans="1:12" ht="4.5" customHeight="1" thickBot="1">
      <c r="A64" s="37"/>
      <c r="B64" s="38"/>
      <c r="C64" s="37"/>
      <c r="D64" s="37"/>
      <c r="E64" s="37"/>
      <c r="F64" s="38"/>
      <c r="G64" s="38"/>
      <c r="H64" s="38"/>
      <c r="I64" s="38"/>
      <c r="J64" s="38"/>
      <c r="K64" s="38"/>
      <c r="L64" s="37"/>
    </row>
    <row r="66" spans="1:12" ht="13.5" customHeight="1">
      <c r="A66" s="18" t="s">
        <v>8</v>
      </c>
      <c r="B66" s="19" t="str">
        <f>VLOOKUP(L66,'[1]LEDEN'!A:E,2,FALSE)</f>
        <v>VERHELST John</v>
      </c>
      <c r="C66" s="18"/>
      <c r="D66" s="18"/>
      <c r="E66" s="18"/>
      <c r="F66" s="39" t="s">
        <v>9</v>
      </c>
      <c r="G66" s="40" t="str">
        <f>VLOOKUP(L66,'[1]LEDEN'!A:E,3,FALSE)</f>
        <v>K.SNBA</v>
      </c>
      <c r="H66" s="40"/>
      <c r="I66" s="39"/>
      <c r="J66" s="39"/>
      <c r="K66" s="39"/>
      <c r="L66" s="21">
        <v>4975</v>
      </c>
    </row>
    <row r="67" spans="6:11" ht="15">
      <c r="F67" s="17"/>
      <c r="G67" s="17"/>
      <c r="H67" s="17"/>
      <c r="I67" s="17"/>
      <c r="J67" s="17"/>
      <c r="K67" s="17"/>
    </row>
    <row r="68" spans="6:12" ht="15">
      <c r="F68" s="23" t="s">
        <v>10</v>
      </c>
      <c r="G68" s="23" t="s">
        <v>11</v>
      </c>
      <c r="H68" s="23">
        <v>2.3</v>
      </c>
      <c r="I68" s="23" t="s">
        <v>12</v>
      </c>
      <c r="J68" s="25" t="s">
        <v>13</v>
      </c>
      <c r="K68" s="23" t="s">
        <v>14</v>
      </c>
      <c r="L68" s="23" t="s">
        <v>15</v>
      </c>
    </row>
    <row r="69" spans="2:12" ht="15">
      <c r="B69" s="26">
        <v>1</v>
      </c>
      <c r="C69" s="27" t="e">
        <f>VLOOKUP(N69,'[1]LEDEN'!A:E,2,FALSE)</f>
        <v>#N/A</v>
      </c>
      <c r="D69" s="28"/>
      <c r="E69" s="28"/>
      <c r="F69" s="26"/>
      <c r="G69" s="26"/>
      <c r="H69" s="26">
        <f>G69/8*7</f>
        <v>0</v>
      </c>
      <c r="I69" s="26"/>
      <c r="J69" s="29" t="e">
        <f>ROUNDDOWN(H69/I69,2)</f>
        <v>#DIV/0!</v>
      </c>
      <c r="K69" s="26"/>
      <c r="L69" s="30"/>
    </row>
    <row r="70" spans="2:12" ht="15">
      <c r="B70" s="26">
        <v>2</v>
      </c>
      <c r="C70" s="27" t="e">
        <f>VLOOKUP(N70,'[1]LEDEN'!A:E,2,FALSE)</f>
        <v>#N/A</v>
      </c>
      <c r="D70" s="28"/>
      <c r="E70" s="28"/>
      <c r="F70" s="26"/>
      <c r="G70" s="26"/>
      <c r="H70" s="26">
        <f>G70/8*7</f>
        <v>0</v>
      </c>
      <c r="I70" s="26"/>
      <c r="J70" s="29" t="e">
        <f>ROUNDDOWN(H70/I70,2)</f>
        <v>#DIV/0!</v>
      </c>
      <c r="K70" s="26"/>
      <c r="L70" s="48" t="s">
        <v>23</v>
      </c>
    </row>
    <row r="71" spans="2:12" ht="15">
      <c r="B71" s="26">
        <v>3</v>
      </c>
      <c r="C71" s="27"/>
      <c r="D71" s="28"/>
      <c r="E71" s="28"/>
      <c r="F71" s="26"/>
      <c r="G71" s="26"/>
      <c r="H71" s="26"/>
      <c r="I71" s="26"/>
      <c r="J71" s="29"/>
      <c r="K71" s="26"/>
      <c r="L71" s="48"/>
    </row>
    <row r="72" spans="2:12" ht="15">
      <c r="B72" s="26">
        <v>4</v>
      </c>
      <c r="C72" s="27" t="e">
        <f>VLOOKUP(N72,'[1]LEDEN'!A:E,2,FALSE)</f>
        <v>#N/A</v>
      </c>
      <c r="D72" s="28"/>
      <c r="E72" s="28"/>
      <c r="F72" s="26"/>
      <c r="G72" s="26"/>
      <c r="H72" s="26">
        <f>G72/8*7</f>
        <v>0</v>
      </c>
      <c r="I72" s="26"/>
      <c r="J72" s="29" t="e">
        <f>ROUNDDOWN(H72/I72,2)</f>
        <v>#DIV/0!</v>
      </c>
      <c r="K72" s="26"/>
      <c r="L72" s="48"/>
    </row>
    <row r="73" spans="2:12" ht="15" hidden="1">
      <c r="B73" s="26">
        <v>4</v>
      </c>
      <c r="C73" s="27" t="e">
        <f>VLOOKUP(N73,'[1]LEDEN'!A:E,2,FALSE)</f>
        <v>#N/A</v>
      </c>
      <c r="D73" s="28"/>
      <c r="E73" s="28"/>
      <c r="F73" s="26"/>
      <c r="G73" s="26"/>
      <c r="H73" s="26">
        <f>G73/8*7</f>
        <v>0</v>
      </c>
      <c r="I73" s="26"/>
      <c r="J73" s="29" t="e">
        <f>ROUNDDOWN(H73/I73,2)</f>
        <v>#DIV/0!</v>
      </c>
      <c r="K73" s="26"/>
      <c r="L73" s="48"/>
    </row>
    <row r="74" spans="2:12" ht="15" hidden="1">
      <c r="B74" s="26">
        <v>5</v>
      </c>
      <c r="C74" s="27" t="e">
        <f>VLOOKUP(N74,'[1]LEDEN'!A:E,2,FALSE)</f>
        <v>#N/A</v>
      </c>
      <c r="D74" s="28"/>
      <c r="E74" s="28"/>
      <c r="F74" s="26"/>
      <c r="G74" s="26"/>
      <c r="H74" s="26">
        <f>G74/8*7</f>
        <v>0</v>
      </c>
      <c r="I74" s="26"/>
      <c r="J74" s="29" t="e">
        <f>ROUNDDOWN(H74/I74,2)</f>
        <v>#DIV/0!</v>
      </c>
      <c r="K74" s="26"/>
      <c r="L74" s="48"/>
    </row>
    <row r="75" spans="1:12" ht="15">
      <c r="A75" s="31"/>
      <c r="B75" s="32"/>
      <c r="C75" s="31"/>
      <c r="D75" s="31"/>
      <c r="E75" s="31" t="s">
        <v>16</v>
      </c>
      <c r="F75" s="33">
        <f>SUM(F69:F74)</f>
        <v>0</v>
      </c>
      <c r="G75" s="33">
        <f>SUM(G69:G74)</f>
        <v>0</v>
      </c>
      <c r="H75" s="33">
        <f>SUM(H69:H74)</f>
        <v>0</v>
      </c>
      <c r="I75" s="33">
        <f>SUM(I69:I74)</f>
        <v>0</v>
      </c>
      <c r="J75" s="34" t="e">
        <f>ROUNDDOWN(H75/I75,2)</f>
        <v>#DIV/0!</v>
      </c>
      <c r="K75" s="33">
        <f>MAX(K69:K74)</f>
        <v>0</v>
      </c>
      <c r="L75" s="35"/>
    </row>
    <row r="76" spans="1:12" ht="4.5" customHeight="1" thickBot="1">
      <c r="A76" s="37"/>
      <c r="B76" s="38"/>
      <c r="C76" s="37"/>
      <c r="D76" s="37"/>
      <c r="E76" s="37"/>
      <c r="F76" s="38"/>
      <c r="G76" s="38"/>
      <c r="H76" s="38"/>
      <c r="I76" s="38"/>
      <c r="J76" s="38"/>
      <c r="K76" s="38"/>
      <c r="L76" s="37"/>
    </row>
    <row r="78" ht="15">
      <c r="A78" t="s">
        <v>24</v>
      </c>
    </row>
  </sheetData>
  <sheetProtection/>
  <mergeCells count="9">
    <mergeCell ref="L46:L50"/>
    <mergeCell ref="L58:L62"/>
    <mergeCell ref="L70:L74"/>
    <mergeCell ref="C3:D3"/>
    <mergeCell ref="F3:I3"/>
    <mergeCell ref="K3:M3"/>
    <mergeCell ref="L10:L14"/>
    <mergeCell ref="L22:L26"/>
    <mergeCell ref="L34:L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2010-10-19T18:44:19Z</dcterms:modified>
  <cp:category/>
  <cp:version/>
  <cp:contentType/>
  <cp:contentStatus/>
</cp:coreProperties>
</file>