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6225" activeTab="0"/>
  </bookViews>
  <sheets>
    <sheet name="4° band 2,3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<sst xmlns="http://schemas.openxmlformats.org/spreadsheetml/2006/main" count="62" uniqueCount="23">
  <si>
    <t>K.B.B.B.</t>
  </si>
  <si>
    <t xml:space="preserve">                         GEWEST   BEIDE VLAANDEREN</t>
  </si>
  <si>
    <t>F.R.B.B.</t>
  </si>
  <si>
    <t>Kompetitie:</t>
  </si>
  <si>
    <t xml:space="preserve">        KLEIN</t>
  </si>
  <si>
    <t>datum:</t>
  </si>
  <si>
    <t>Lokaal:</t>
  </si>
  <si>
    <t xml:space="preserve">District :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</si>
  <si>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</si>
  <si>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</si>
  <si>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</si>
  <si>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</si>
  <si>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</si>
  <si>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</si>
  <si>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</si>
  <si>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</si>
  <si>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</si>
  <si>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OG</t>
  </si>
  <si>
    <t>Denderstreek</t>
  </si>
  <si>
    <t xml:space="preserve">                       Districtfinale 4° KLASSE BANDSTOTEN</t>
  </si>
  <si>
    <t>KBC Ons Huis</t>
  </si>
  <si>
    <t>MG</t>
  </si>
  <si>
    <t>Wedstrijdleiding : De Taeye Danny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</si>
</sst>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9">
    <font>
      <sz val="11"/>
      <color theme="1"/>
      <name val="Calibri"/>
      <family val="2"/>
    </font>
    <font>
      <sz val="9"/>
      <color indexed="8"/>
      <name val="Arial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52"/>
      <name val="Arial"/>
      <family val="2"/>
    </font>
    <font>
      <sz val="9"/>
      <color indexed="17"/>
      <name val="Arial"/>
      <family val="2"/>
    </font>
    <font>
      <sz val="9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sz val="9"/>
      <color indexed="10"/>
      <name val="Arial"/>
      <family val="2"/>
    </font>
    <font>
      <b/>
      <sz val="12"/>
      <color indexed="8"/>
      <name val="Arial"/>
      <family val="0"/>
    </font>
    <font>
      <b/>
      <sz val="13"/>
      <color indexed="8"/>
      <name val="Times New Roman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FA7D00"/>
      <name val="Arial"/>
      <family val="2"/>
    </font>
    <font>
      <sz val="9"/>
      <color rgb="FF006100"/>
      <name val="Arial"/>
      <family val="2"/>
    </font>
    <font>
      <sz val="9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3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 horizontal="left"/>
    </xf>
    <xf numFmtId="0" fontId="6" fillId="33" borderId="0" xfId="0" applyFont="1" applyFill="1" applyBorder="1" applyAlignment="1">
      <alignment horizontal="righ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8" fillId="0" borderId="18" xfId="0" applyFont="1" applyBorder="1" applyAlignment="1">
      <alignment/>
    </xf>
    <xf numFmtId="0" fontId="8" fillId="0" borderId="18" xfId="0" applyFont="1" applyBorder="1" applyAlignment="1">
      <alignment horizontal="left"/>
    </xf>
    <xf numFmtId="0" fontId="8" fillId="0" borderId="18" xfId="0" applyFont="1" applyBorder="1" applyAlignment="1" quotePrefix="1">
      <alignment/>
    </xf>
    <xf numFmtId="0" fontId="9" fillId="33" borderId="19" xfId="0" applyFont="1" applyFill="1" applyBorder="1" applyAlignment="1">
      <alignment/>
    </xf>
    <xf numFmtId="0" fontId="9" fillId="33" borderId="19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left"/>
    </xf>
    <xf numFmtId="0" fontId="10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2" fillId="0" borderId="19" xfId="0" applyFont="1" applyBorder="1" applyAlignment="1">
      <alignment horizontal="center"/>
    </xf>
    <xf numFmtId="2" fontId="12" fillId="0" borderId="19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0" xfId="0" applyAlignment="1">
      <alignment horizontal="left"/>
    </xf>
    <xf numFmtId="14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12" fillId="0" borderId="24" xfId="0" applyFont="1" applyBorder="1" applyAlignment="1">
      <alignment/>
    </xf>
    <xf numFmtId="15" fontId="4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11" fillId="0" borderId="2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64</xdr:row>
      <xdr:rowOff>57150</xdr:rowOff>
    </xdr:from>
    <xdr:to>
      <xdr:col>11</xdr:col>
      <xdr:colOff>9525</xdr:colOff>
      <xdr:row>67</xdr:row>
      <xdr:rowOff>171450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1057275" y="9515475"/>
          <a:ext cx="4695825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André Van Kerckhove(OHG)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speelt de gewestelijke finale in het weekend van 19 en 20 maart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2011 in het district Denderstreek. (KBC Ons Huis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Geraardsbergen) </a:t>
          </a:r>
        </a:p>
      </xdr:txBody>
    </xdr:sp>
    <xdr:clientData/>
  </xdr:twoCellAnchor>
  <xdr:twoCellAnchor>
    <xdr:from>
      <xdr:col>0</xdr:col>
      <xdr:colOff>142875</xdr:colOff>
      <xdr:row>69</xdr:row>
      <xdr:rowOff>171450</xdr:rowOff>
    </xdr:from>
    <xdr:to>
      <xdr:col>12</xdr:col>
      <xdr:colOff>333375</xdr:colOff>
      <xdr:row>73</xdr:row>
      <xdr:rowOff>152400</xdr:rowOff>
    </xdr:to>
    <xdr:sp>
      <xdr:nvSpPr>
        <xdr:cNvPr id="2" name="Rectangle 16"/>
        <xdr:cNvSpPr>
          <a:spLocks/>
        </xdr:cNvSpPr>
      </xdr:nvSpPr>
      <xdr:spPr>
        <a:xfrm>
          <a:off x="142875" y="10582275"/>
          <a:ext cx="6429375" cy="74295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DSB</a:t>
          </a:r>
          <a:r>
            <a:rPr lang="en-US" cap="none" sz="1300" b="1" i="0" u="none" baseline="0">
              <a:solidFill>
                <a:srgbClr val="000000"/>
              </a:solidFill>
            </a:rPr>
            <a:t>     </a:t>
          </a:r>
          <a:r>
            <a:rPr lang="en-US" cap="none" sz="1300" b="1" i="0" u="none" baseline="0">
              <a:solidFill>
                <a:srgbClr val="000000"/>
              </a:solidFill>
            </a:rPr>
            <a:t>--  STILTEN</a:t>
          </a:r>
          <a:r>
            <a:rPr lang="en-US" cap="none" sz="1300" b="1" i="0" u="none" baseline="0">
              <a:solidFill>
                <a:srgbClr val="000000"/>
              </a:solidFill>
            </a:rPr>
            <a:t> Rik</a:t>
          </a:r>
          <a:r>
            <a:rPr lang="en-US" cap="none" sz="1300" b="1" i="0" u="none" baseline="0">
              <a:solidFill>
                <a:srgbClr val="000000"/>
              </a:solidFill>
            </a:rPr>
            <a:t>-- Broekkouter 1  --  9200 Baasrode
</a:t>
          </a:r>
          <a:r>
            <a:rPr lang="en-US" cap="none" sz="1300" b="1" i="0" u="none" baseline="0">
              <a:solidFill>
                <a:srgbClr val="000000"/>
              </a:solidFill>
            </a:rPr>
            <a:t>GSM : 0486/68.62.62  --  e-mail : rikstilten@hotmail.com
</a:t>
          </a:r>
          <a:r>
            <a:rPr lang="en-US" cap="none" sz="1300" b="1" i="0" u="none" baseline="0">
              <a:solidFill>
                <a:srgbClr val="000000"/>
              </a:solidFill>
            </a:rPr>
            <a:t>Uitslag rechtstreekse districtfinale 4</a:t>
          </a:r>
          <a:r>
            <a:rPr lang="en-US" cap="none" sz="1300" b="1" i="0" u="none" baseline="0">
              <a:solidFill>
                <a:srgbClr val="000000"/>
              </a:solidFill>
            </a:rPr>
            <a:t>° klasse bandstoten KB  --  14 november 2010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BBB10-11\UITSLAGEN\verbeken%202011\uitslagen%20districtfinales%202010-2011\uitslag%20districtfinales%20bandstoten%20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  <sheetName val="Blad11"/>
    </sheetNames>
    <sheetDataSet>
      <sheetData sheetId="9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K.BIGI</v>
          </cell>
          <cell r="D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CM</v>
          </cell>
          <cell r="D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OS</v>
          </cell>
          <cell r="D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K.Br</v>
          </cell>
          <cell r="D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OBA</v>
          </cell>
          <cell r="D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OBA</v>
          </cell>
          <cell r="D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STER</v>
          </cell>
          <cell r="D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KOH</v>
          </cell>
          <cell r="D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GM</v>
          </cell>
          <cell r="D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GM</v>
          </cell>
          <cell r="D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EWH</v>
          </cell>
          <cell r="D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EWH</v>
          </cell>
          <cell r="D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BvG</v>
          </cell>
          <cell r="D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KBCAW</v>
          </cell>
          <cell r="D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KBCAW</v>
          </cell>
          <cell r="D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KAS</v>
          </cell>
          <cell r="D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EBC</v>
          </cell>
          <cell r="D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EBC</v>
          </cell>
          <cell r="D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KOTM</v>
          </cell>
          <cell r="D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K.ME</v>
          </cell>
          <cell r="D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RV</v>
          </cell>
          <cell r="D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RV</v>
          </cell>
          <cell r="D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RV</v>
          </cell>
          <cell r="D465" t="str">
            <v>NS</v>
          </cell>
        </row>
        <row r="466">
          <cell r="B466" t="str">
            <v>VANDENBERGHE PASCAL</v>
          </cell>
          <cell r="C466" t="str">
            <v>RV</v>
          </cell>
          <cell r="D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WOH</v>
          </cell>
          <cell r="D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WOH</v>
          </cell>
          <cell r="D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WOH</v>
          </cell>
          <cell r="D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WOH</v>
          </cell>
          <cell r="D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WOH</v>
          </cell>
          <cell r="D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WOH</v>
          </cell>
          <cell r="D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WOH</v>
          </cell>
          <cell r="D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WOH</v>
          </cell>
          <cell r="D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IBA</v>
          </cell>
          <cell r="D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KK</v>
          </cell>
        </row>
        <row r="529">
          <cell r="A529">
            <v>4117</v>
          </cell>
          <cell r="B529" t="str">
            <v>DE SMET Jean-Pierre</v>
          </cell>
          <cell r="C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RT</v>
          </cell>
          <cell r="D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RT</v>
          </cell>
          <cell r="D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KK</v>
          </cell>
          <cell r="D575" t="str">
            <v>NS</v>
          </cell>
        </row>
        <row r="578">
          <cell r="A578">
            <v>4745</v>
          </cell>
          <cell r="B578" t="str">
            <v>DE PAUW Marcel</v>
          </cell>
          <cell r="C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DOS</v>
          </cell>
          <cell r="D586" t="str">
            <v>NS</v>
          </cell>
        </row>
        <row r="587">
          <cell r="A587">
            <v>4178</v>
          </cell>
          <cell r="B587" t="str">
            <v>BROUCKAERT Gerard</v>
          </cell>
          <cell r="C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DOS</v>
          </cell>
          <cell r="D605" t="str">
            <v>NS</v>
          </cell>
        </row>
        <row r="606">
          <cell r="A606" t="str">
            <v>7461B</v>
          </cell>
          <cell r="B606" t="str">
            <v>GRIMON Johan</v>
          </cell>
          <cell r="C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K.GHOK</v>
          </cell>
          <cell r="D624" t="str">
            <v>NS</v>
          </cell>
        </row>
        <row r="625">
          <cell r="A625" t="str">
            <v>00989</v>
          </cell>
          <cell r="B625" t="str">
            <v>SEYNHAEVE Willem</v>
          </cell>
          <cell r="C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BCSK</v>
          </cell>
          <cell r="D651" t="str">
            <v>NS</v>
          </cell>
        </row>
        <row r="652">
          <cell r="A652">
            <v>8900</v>
          </cell>
          <cell r="B652" t="str">
            <v>JANSSENS Dirk</v>
          </cell>
          <cell r="C652" t="str">
            <v>BCSK</v>
          </cell>
          <cell r="D652" t="str">
            <v>NS</v>
          </cell>
        </row>
        <row r="653">
          <cell r="A653" t="str">
            <v>00713</v>
          </cell>
          <cell r="B653" t="str">
            <v>METS Anne-Marie</v>
          </cell>
          <cell r="C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KGV</v>
          </cell>
          <cell r="D667" t="str">
            <v>NS</v>
          </cell>
        </row>
        <row r="671">
          <cell r="A671">
            <v>1294</v>
          </cell>
          <cell r="B671" t="str">
            <v>BACKMAN Werner</v>
          </cell>
          <cell r="C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BKH</v>
          </cell>
          <cell r="D678" t="str">
            <v>NS</v>
          </cell>
        </row>
        <row r="683">
          <cell r="A683">
            <v>1168</v>
          </cell>
          <cell r="B683" t="str">
            <v>VAN BAEREL Ferdinand</v>
          </cell>
          <cell r="C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K.SNBA</v>
          </cell>
          <cell r="D723" t="str">
            <v>NS</v>
          </cell>
        </row>
        <row r="724">
          <cell r="A724">
            <v>8903</v>
          </cell>
          <cell r="B724" t="str">
            <v>NEYTS Pierre</v>
          </cell>
          <cell r="C724" t="str">
            <v>K.SNBA</v>
          </cell>
          <cell r="D724" t="str">
            <v>NS</v>
          </cell>
        </row>
        <row r="725">
          <cell r="A725">
            <v>8904</v>
          </cell>
          <cell r="B725" t="str">
            <v>RAES Wim</v>
          </cell>
          <cell r="C725" t="str">
            <v>K.SNBA</v>
          </cell>
          <cell r="D725" t="str">
            <v>NS</v>
          </cell>
        </row>
        <row r="728">
          <cell r="A728">
            <v>1187</v>
          </cell>
          <cell r="B728" t="str">
            <v>DE BRUIJN Jean-Paul</v>
          </cell>
          <cell r="C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PageLayoutView="0" workbookViewId="0" topLeftCell="A1">
      <selection activeCell="I82" sqref="I82"/>
    </sheetView>
  </sheetViews>
  <sheetFormatPr defaultColWidth="9.140625" defaultRowHeight="15"/>
  <cols>
    <col min="1" max="1" width="9.57421875" style="0" customWidth="1"/>
    <col min="2" max="2" width="3.140625" style="17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19</v>
      </c>
      <c r="E2" s="9"/>
      <c r="F2" s="8"/>
      <c r="G2" s="8"/>
      <c r="H2" s="8"/>
      <c r="I2" s="8"/>
      <c r="J2" s="8"/>
      <c r="K2" s="8"/>
      <c r="L2" s="9" t="s">
        <v>4</v>
      </c>
      <c r="M2" s="10"/>
    </row>
    <row r="3" spans="1:13" ht="17.25" customHeight="1">
      <c r="A3" s="6" t="s">
        <v>5</v>
      </c>
      <c r="B3" s="7"/>
      <c r="C3" s="42">
        <v>40496</v>
      </c>
      <c r="D3" s="42"/>
      <c r="E3" s="11" t="s">
        <v>6</v>
      </c>
      <c r="F3" s="43" t="s">
        <v>20</v>
      </c>
      <c r="G3" s="43"/>
      <c r="H3" s="43"/>
      <c r="I3" s="43"/>
      <c r="J3" s="12" t="s">
        <v>7</v>
      </c>
      <c r="K3" s="44" t="s">
        <v>18</v>
      </c>
      <c r="L3" s="44"/>
      <c r="M3" s="45"/>
    </row>
    <row r="4" spans="1:13" ht="3.75" customHeight="1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ht="5.25" customHeight="1"/>
    <row r="6" spans="1:12" ht="15">
      <c r="A6" s="18" t="s">
        <v>8</v>
      </c>
      <c r="B6" s="19" t="str">
        <f>VLOOKUP(L6,'[1]LEDEN'!A:E,2,FALSE)</f>
        <v>VAN KERCKHOVE Andre</v>
      </c>
      <c r="C6" s="18"/>
      <c r="D6" s="18"/>
      <c r="E6" s="18"/>
      <c r="F6" s="18" t="s">
        <v>9</v>
      </c>
      <c r="G6" s="20" t="str">
        <f>VLOOKUP(L6,'[1]LEDEN'!A:E,3,FALSE)</f>
        <v>KOH</v>
      </c>
      <c r="H6" s="20"/>
      <c r="I6" s="18"/>
      <c r="J6" s="18"/>
      <c r="K6" s="18"/>
      <c r="L6" s="21">
        <v>4389</v>
      </c>
    </row>
    <row r="7" ht="6" customHeight="1"/>
    <row r="8" spans="6:12" ht="15">
      <c r="F8" s="22" t="s">
        <v>10</v>
      </c>
      <c r="G8" s="23" t="s">
        <v>11</v>
      </c>
      <c r="H8" s="23">
        <v>2.3</v>
      </c>
      <c r="I8" s="24" t="s">
        <v>12</v>
      </c>
      <c r="J8" s="25" t="s">
        <v>13</v>
      </c>
      <c r="K8" s="23" t="s">
        <v>14</v>
      </c>
      <c r="L8" s="23" t="s">
        <v>15</v>
      </c>
    </row>
    <row r="9" spans="2:14" ht="15" customHeight="1">
      <c r="B9" s="26">
        <v>1</v>
      </c>
      <c r="C9" s="27" t="str">
        <f>VLOOKUP(N9,'[1]LEDEN'!A:E,2,FALSE)</f>
        <v>LABIE Dirk</v>
      </c>
      <c r="D9" s="28"/>
      <c r="E9" s="28"/>
      <c r="F9" s="26">
        <v>2</v>
      </c>
      <c r="G9" s="26"/>
      <c r="H9" s="26">
        <v>40</v>
      </c>
      <c r="I9" s="26">
        <v>21</v>
      </c>
      <c r="J9" s="29">
        <f aca="true" t="shared" si="0" ref="J9:J14">ROUNDDOWN(H9/I9,2)</f>
        <v>1.9</v>
      </c>
      <c r="K9" s="26">
        <v>10</v>
      </c>
      <c r="L9" s="30"/>
      <c r="N9">
        <v>4359</v>
      </c>
    </row>
    <row r="10" spans="2:14" ht="15" customHeight="1">
      <c r="B10" s="26">
        <v>2</v>
      </c>
      <c r="C10" s="27" t="str">
        <f>VLOOKUP(N10,'[1]LEDEN'!A:E,2,FALSE)</f>
        <v>KORTE Hubert</v>
      </c>
      <c r="D10" s="28"/>
      <c r="E10" s="28"/>
      <c r="F10" s="26">
        <v>0</v>
      </c>
      <c r="G10" s="26"/>
      <c r="H10" s="26">
        <v>36</v>
      </c>
      <c r="I10" s="26">
        <v>14</v>
      </c>
      <c r="J10" s="29">
        <f t="shared" si="0"/>
        <v>2.57</v>
      </c>
      <c r="K10" s="26">
        <v>9</v>
      </c>
      <c r="L10" s="46">
        <v>1</v>
      </c>
      <c r="N10">
        <v>7803</v>
      </c>
    </row>
    <row r="11" spans="2:14" ht="15" customHeight="1">
      <c r="B11" s="26">
        <v>3</v>
      </c>
      <c r="C11" s="27" t="str">
        <f>VLOOKUP(N11,'[1]LEDEN'!A:E,2,FALSE)</f>
        <v>ROELANDT Pierre</v>
      </c>
      <c r="D11" s="28"/>
      <c r="E11" s="28"/>
      <c r="F11" s="26">
        <v>2</v>
      </c>
      <c r="G11" s="26"/>
      <c r="H11" s="26">
        <v>40</v>
      </c>
      <c r="I11" s="26">
        <v>25</v>
      </c>
      <c r="J11" s="29">
        <f t="shared" si="0"/>
        <v>1.6</v>
      </c>
      <c r="K11" s="26">
        <v>11</v>
      </c>
      <c r="L11" s="46"/>
      <c r="N11">
        <v>7469</v>
      </c>
    </row>
    <row r="12" spans="2:12" ht="15" customHeight="1" hidden="1">
      <c r="B12" s="26">
        <v>4</v>
      </c>
      <c r="C12" s="27" t="e">
        <f>VLOOKUP(N12,'[1]LEDEN'!A:E,2,FALSE)</f>
        <v>#N/A</v>
      </c>
      <c r="D12" s="28"/>
      <c r="E12" s="28"/>
      <c r="F12" s="26"/>
      <c r="G12" s="26"/>
      <c r="H12" s="26">
        <f>G12/8*7</f>
        <v>0</v>
      </c>
      <c r="I12" s="26"/>
      <c r="J12" s="29" t="e">
        <f t="shared" si="0"/>
        <v>#DIV/0!</v>
      </c>
      <c r="K12" s="26"/>
      <c r="L12" s="46"/>
    </row>
    <row r="13" spans="2:14" ht="15" customHeight="1">
      <c r="B13" s="26">
        <v>4</v>
      </c>
      <c r="C13" s="27" t="str">
        <f>VLOOKUP(N13,'[1]LEDEN'!A:E,2,FALSE)</f>
        <v>MERTENS Eddy</v>
      </c>
      <c r="D13" s="28"/>
      <c r="E13" s="28"/>
      <c r="F13" s="26">
        <v>2</v>
      </c>
      <c r="G13" s="26"/>
      <c r="H13" s="26">
        <v>40</v>
      </c>
      <c r="I13" s="26">
        <v>23</v>
      </c>
      <c r="J13" s="29">
        <f t="shared" si="0"/>
        <v>1.73</v>
      </c>
      <c r="K13" s="26">
        <v>7</v>
      </c>
      <c r="L13" s="46"/>
      <c r="N13">
        <v>2061</v>
      </c>
    </row>
    <row r="14" spans="1:13" ht="15" customHeight="1">
      <c r="A14" s="31"/>
      <c r="B14" s="32"/>
      <c r="C14" s="31"/>
      <c r="D14" s="31"/>
      <c r="E14" s="31" t="s">
        <v>16</v>
      </c>
      <c r="F14" s="33">
        <f>SUM(F9:F13)</f>
        <v>6</v>
      </c>
      <c r="G14" s="33">
        <f>SUM(G9:G13)</f>
        <v>0</v>
      </c>
      <c r="H14" s="33">
        <f>SUM(H9:H13)</f>
        <v>156</v>
      </c>
      <c r="I14" s="33">
        <f>SUM(I9:I13)</f>
        <v>83</v>
      </c>
      <c r="J14" s="34">
        <f t="shared" si="0"/>
        <v>1.87</v>
      </c>
      <c r="K14" s="33">
        <f>MAX(K9:K13)</f>
        <v>11</v>
      </c>
      <c r="L14" s="41" t="s">
        <v>21</v>
      </c>
      <c r="M14" s="35"/>
    </row>
    <row r="15" spans="1:12" ht="8.25" customHeight="1" thickBot="1">
      <c r="A15" s="36"/>
      <c r="B15" s="37"/>
      <c r="C15" s="36"/>
      <c r="D15" s="36"/>
      <c r="E15" s="36"/>
      <c r="F15" s="36"/>
      <c r="G15" s="36"/>
      <c r="H15" s="36"/>
      <c r="I15" s="36"/>
      <c r="J15" s="36"/>
      <c r="K15" s="36"/>
      <c r="L15" s="36"/>
    </row>
    <row r="16" ht="7.5" customHeight="1"/>
    <row r="17" spans="1:12" ht="15">
      <c r="A17" s="18" t="s">
        <v>8</v>
      </c>
      <c r="B17" s="19" t="str">
        <f>VLOOKUP(L17,'[1]LEDEN'!A:E,2,FALSE)</f>
        <v>MERTENS Eddy</v>
      </c>
      <c r="C17" s="18"/>
      <c r="D17" s="18"/>
      <c r="E17" s="18"/>
      <c r="F17" s="18" t="s">
        <v>9</v>
      </c>
      <c r="G17" s="20" t="str">
        <f>VLOOKUP(L17,'[1]LEDEN'!A:E,3,FALSE)</f>
        <v>KOH</v>
      </c>
      <c r="H17" s="20"/>
      <c r="I17" s="18"/>
      <c r="J17" s="18"/>
      <c r="K17" s="18"/>
      <c r="L17" s="21">
        <v>2061</v>
      </c>
    </row>
    <row r="18" ht="6" customHeight="1"/>
    <row r="19" spans="6:12" ht="15">
      <c r="F19" s="22" t="s">
        <v>10</v>
      </c>
      <c r="G19" s="23" t="s">
        <v>11</v>
      </c>
      <c r="H19" s="23">
        <v>2.3</v>
      </c>
      <c r="I19" s="24" t="s">
        <v>12</v>
      </c>
      <c r="J19" s="25" t="s">
        <v>13</v>
      </c>
      <c r="K19" s="23" t="s">
        <v>14</v>
      </c>
      <c r="L19" s="23" t="s">
        <v>15</v>
      </c>
    </row>
    <row r="20" spans="2:14" ht="15">
      <c r="B20" s="26">
        <v>1</v>
      </c>
      <c r="C20" s="27" t="str">
        <f>VLOOKUP(N20,'[1]LEDEN'!A:E,2,FALSE)</f>
        <v>KORTE Hubert</v>
      </c>
      <c r="D20" s="28"/>
      <c r="E20" s="28"/>
      <c r="F20" s="26">
        <v>2</v>
      </c>
      <c r="G20" s="26"/>
      <c r="H20" s="26">
        <v>40</v>
      </c>
      <c r="I20" s="26">
        <v>8</v>
      </c>
      <c r="J20" s="29">
        <f aca="true" t="shared" si="1" ref="J20:J25">ROUNDDOWN(H20/I20,2)</f>
        <v>5</v>
      </c>
      <c r="K20" s="26">
        <v>13</v>
      </c>
      <c r="L20" s="30"/>
      <c r="N20">
        <v>7803</v>
      </c>
    </row>
    <row r="21" spans="2:14" ht="15">
      <c r="B21" s="26">
        <v>2</v>
      </c>
      <c r="C21" s="27" t="str">
        <f>VLOOKUP(N21,'[1]LEDEN'!A:E,2,FALSE)</f>
        <v>LABIE Dirk</v>
      </c>
      <c r="D21" s="28"/>
      <c r="E21" s="28"/>
      <c r="F21" s="26">
        <v>2</v>
      </c>
      <c r="G21" s="26"/>
      <c r="H21" s="26">
        <v>40</v>
      </c>
      <c r="I21" s="26">
        <v>21</v>
      </c>
      <c r="J21" s="29">
        <f t="shared" si="1"/>
        <v>1.9</v>
      </c>
      <c r="K21" s="26">
        <v>10</v>
      </c>
      <c r="L21" s="46">
        <v>2</v>
      </c>
      <c r="N21">
        <v>4359</v>
      </c>
    </row>
    <row r="22" spans="2:14" ht="15">
      <c r="B22" s="26">
        <v>3</v>
      </c>
      <c r="C22" s="27" t="str">
        <f>VLOOKUP(N22,'[1]LEDEN'!A:E,2,FALSE)</f>
        <v>ROELANDT Pierre</v>
      </c>
      <c r="D22" s="28"/>
      <c r="E22" s="28"/>
      <c r="F22" s="26">
        <v>1</v>
      </c>
      <c r="G22" s="26"/>
      <c r="H22" s="26">
        <v>40</v>
      </c>
      <c r="I22" s="26">
        <v>17</v>
      </c>
      <c r="J22" s="29">
        <f t="shared" si="1"/>
        <v>2.35</v>
      </c>
      <c r="K22" s="26">
        <v>15</v>
      </c>
      <c r="L22" s="46"/>
      <c r="N22">
        <v>7469</v>
      </c>
    </row>
    <row r="23" spans="2:12" ht="15" hidden="1">
      <c r="B23" s="26"/>
      <c r="C23" s="27" t="e">
        <f>VLOOKUP(N23,'[1]LEDEN'!A:E,2,FALSE)</f>
        <v>#N/A</v>
      </c>
      <c r="D23" s="28"/>
      <c r="E23" s="28"/>
      <c r="F23" s="26"/>
      <c r="G23" s="26"/>
      <c r="H23" s="26">
        <f>G23/8*7</f>
        <v>0</v>
      </c>
      <c r="I23" s="26"/>
      <c r="J23" s="29" t="e">
        <f t="shared" si="1"/>
        <v>#DIV/0!</v>
      </c>
      <c r="K23" s="26"/>
      <c r="L23" s="46"/>
    </row>
    <row r="24" spans="2:14" ht="15">
      <c r="B24" s="26">
        <v>4</v>
      </c>
      <c r="C24" s="27" t="str">
        <f>VLOOKUP(N24,'[1]LEDEN'!A:E,2,FALSE)</f>
        <v>VAN KERCKHOVE Andre</v>
      </c>
      <c r="D24" s="28"/>
      <c r="E24" s="28"/>
      <c r="F24" s="26">
        <v>0</v>
      </c>
      <c r="G24" s="26"/>
      <c r="H24" s="26">
        <v>38</v>
      </c>
      <c r="I24" s="26">
        <v>23</v>
      </c>
      <c r="J24" s="29">
        <f t="shared" si="1"/>
        <v>1.65</v>
      </c>
      <c r="K24" s="26">
        <v>9</v>
      </c>
      <c r="L24" s="46"/>
      <c r="N24">
        <v>4389</v>
      </c>
    </row>
    <row r="25" spans="1:12" ht="15">
      <c r="A25" s="31"/>
      <c r="B25" s="32"/>
      <c r="C25" s="31"/>
      <c r="D25" s="31"/>
      <c r="E25" s="31" t="s">
        <v>16</v>
      </c>
      <c r="F25" s="33">
        <f>SUM(F20:F24)</f>
        <v>5</v>
      </c>
      <c r="G25" s="33">
        <f>SUM(G20:G24)</f>
        <v>0</v>
      </c>
      <c r="H25" s="33">
        <f>SUM(H20:H24)</f>
        <v>158</v>
      </c>
      <c r="I25" s="33">
        <f>SUM(I20:I24)</f>
        <v>69</v>
      </c>
      <c r="J25" s="34">
        <f t="shared" si="1"/>
        <v>2.28</v>
      </c>
      <c r="K25" s="33">
        <f>MAX(K20:K24)</f>
        <v>15</v>
      </c>
      <c r="L25" s="41" t="s">
        <v>21</v>
      </c>
    </row>
    <row r="26" spans="1:12" ht="7.5" customHeight="1" thickBot="1">
      <c r="A26" s="36"/>
      <c r="B26" s="37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ht="3.75" customHeight="1"/>
    <row r="28" spans="1:12" ht="15">
      <c r="A28" s="18" t="s">
        <v>8</v>
      </c>
      <c r="B28" s="19" t="str">
        <f>VLOOKUP(L28,'[1]LEDEN'!A:E,2,FALSE)</f>
        <v>ROELANDT Pierre</v>
      </c>
      <c r="C28" s="18"/>
      <c r="D28" s="18"/>
      <c r="E28" s="18"/>
      <c r="F28" s="18" t="s">
        <v>9</v>
      </c>
      <c r="G28" s="20" t="str">
        <f>VLOOKUP(L28,'[1]LEDEN'!A:E,3,FALSE)</f>
        <v>SMA</v>
      </c>
      <c r="H28" s="20"/>
      <c r="I28" s="18"/>
      <c r="J28" s="18"/>
      <c r="K28" s="18"/>
      <c r="L28" s="21">
        <v>7469</v>
      </c>
    </row>
    <row r="29" ht="7.5" customHeight="1"/>
    <row r="30" spans="6:12" ht="15">
      <c r="F30" s="22" t="s">
        <v>10</v>
      </c>
      <c r="G30" s="23" t="s">
        <v>11</v>
      </c>
      <c r="H30" s="23">
        <v>2.3</v>
      </c>
      <c r="I30" s="24" t="s">
        <v>12</v>
      </c>
      <c r="J30" s="25" t="s">
        <v>13</v>
      </c>
      <c r="K30" s="23" t="s">
        <v>14</v>
      </c>
      <c r="L30" s="23" t="s">
        <v>15</v>
      </c>
    </row>
    <row r="31" spans="2:14" ht="15">
      <c r="B31" s="26">
        <v>1</v>
      </c>
      <c r="C31" s="27" t="str">
        <f>VLOOKUP(N31,'[1]LEDEN'!A:E,2,FALSE)</f>
        <v>KORTE Hubert</v>
      </c>
      <c r="D31" s="28"/>
      <c r="E31" s="28"/>
      <c r="F31" s="26">
        <v>2</v>
      </c>
      <c r="G31" s="26"/>
      <c r="H31" s="26">
        <v>40</v>
      </c>
      <c r="I31" s="26">
        <v>28</v>
      </c>
      <c r="J31" s="29">
        <f aca="true" t="shared" si="2" ref="J31:J36">ROUNDDOWN(H31/I31,2)</f>
        <v>1.42</v>
      </c>
      <c r="K31" s="26">
        <v>8</v>
      </c>
      <c r="L31" s="30"/>
      <c r="N31">
        <v>7803</v>
      </c>
    </row>
    <row r="32" spans="2:14" ht="15">
      <c r="B32" s="26">
        <v>2</v>
      </c>
      <c r="C32" s="27" t="str">
        <f>VLOOKUP(N32,'[1]LEDEN'!A:E,2,FALSE)</f>
        <v>LABIE Dirk</v>
      </c>
      <c r="D32" s="28"/>
      <c r="E32" s="28"/>
      <c r="F32" s="26">
        <v>2</v>
      </c>
      <c r="G32" s="26"/>
      <c r="H32" s="26">
        <v>40</v>
      </c>
      <c r="I32" s="26">
        <v>15</v>
      </c>
      <c r="J32" s="29">
        <f t="shared" si="2"/>
        <v>2.66</v>
      </c>
      <c r="K32" s="26">
        <v>14</v>
      </c>
      <c r="L32" s="46">
        <v>3</v>
      </c>
      <c r="N32">
        <v>4359</v>
      </c>
    </row>
    <row r="33" spans="2:12" ht="15" hidden="1">
      <c r="B33" s="26">
        <v>3</v>
      </c>
      <c r="C33" s="27" t="e">
        <f>VLOOKUP(N33,'[1]LEDEN'!A:E,2,FALSE)</f>
        <v>#N/A</v>
      </c>
      <c r="D33" s="28"/>
      <c r="E33" s="28"/>
      <c r="F33" s="26"/>
      <c r="G33" s="26"/>
      <c r="H33" s="26">
        <f>G33/8*7</f>
        <v>0</v>
      </c>
      <c r="I33" s="26"/>
      <c r="J33" s="29" t="e">
        <f t="shared" si="2"/>
        <v>#DIV/0!</v>
      </c>
      <c r="K33" s="26"/>
      <c r="L33" s="46"/>
    </row>
    <row r="34" spans="2:14" ht="15">
      <c r="B34" s="26">
        <v>3</v>
      </c>
      <c r="C34" s="27" t="str">
        <f>VLOOKUP(N34,'[1]LEDEN'!A:E,2,FALSE)</f>
        <v>VAN KERCKHOVE Andre</v>
      </c>
      <c r="D34" s="28"/>
      <c r="E34" s="28"/>
      <c r="F34" s="26">
        <v>0</v>
      </c>
      <c r="G34" s="26"/>
      <c r="H34" s="26">
        <v>20</v>
      </c>
      <c r="I34" s="26">
        <v>25</v>
      </c>
      <c r="J34" s="29">
        <f t="shared" si="2"/>
        <v>0.8</v>
      </c>
      <c r="K34" s="26">
        <v>4</v>
      </c>
      <c r="L34" s="46"/>
      <c r="N34">
        <v>4389</v>
      </c>
    </row>
    <row r="35" spans="2:14" ht="15">
      <c r="B35" s="26">
        <v>4</v>
      </c>
      <c r="C35" s="27" t="str">
        <f>VLOOKUP(N35,'[1]LEDEN'!A:E,2,FALSE)</f>
        <v>MERTENS Eddy</v>
      </c>
      <c r="D35" s="28"/>
      <c r="E35" s="28"/>
      <c r="F35" s="26">
        <v>1</v>
      </c>
      <c r="G35" s="26"/>
      <c r="H35" s="26">
        <v>40</v>
      </c>
      <c r="I35" s="26">
        <v>17</v>
      </c>
      <c r="J35" s="29">
        <f t="shared" si="2"/>
        <v>2.35</v>
      </c>
      <c r="K35" s="26">
        <v>7</v>
      </c>
      <c r="L35" s="46"/>
      <c r="N35">
        <v>2061</v>
      </c>
    </row>
    <row r="36" spans="1:12" ht="15">
      <c r="A36" s="31"/>
      <c r="B36" s="32"/>
      <c r="C36" s="31"/>
      <c r="D36" s="31"/>
      <c r="E36" s="31" t="s">
        <v>16</v>
      </c>
      <c r="F36" s="33">
        <f>SUM(F31:F35)</f>
        <v>5</v>
      </c>
      <c r="G36" s="33">
        <f>SUM(G31:G35)</f>
        <v>0</v>
      </c>
      <c r="H36" s="33">
        <f>SUM(H31:H35)</f>
        <v>140</v>
      </c>
      <c r="I36" s="33">
        <f>SUM(I31:I35)</f>
        <v>85</v>
      </c>
      <c r="J36" s="34">
        <f t="shared" si="2"/>
        <v>1.64</v>
      </c>
      <c r="K36" s="33">
        <f>MAX(K31:K35)</f>
        <v>14</v>
      </c>
      <c r="L36" s="41" t="s">
        <v>17</v>
      </c>
    </row>
    <row r="37" spans="1:12" ht="6.75" customHeight="1" thickBot="1">
      <c r="A37" s="36"/>
      <c r="B37" s="37"/>
      <c r="C37" s="36"/>
      <c r="D37" s="36"/>
      <c r="E37" s="36"/>
      <c r="F37" s="36"/>
      <c r="G37" s="36"/>
      <c r="H37" s="36"/>
      <c r="I37" s="36"/>
      <c r="J37" s="36"/>
      <c r="K37" s="36"/>
      <c r="L37" s="36"/>
    </row>
    <row r="38" ht="6" customHeight="1"/>
    <row r="39" spans="1:12" ht="13.5" customHeight="1">
      <c r="A39" s="18" t="s">
        <v>8</v>
      </c>
      <c r="B39" s="19" t="str">
        <f>VLOOKUP(L39,'[1]LEDEN'!A:E,2,FALSE)</f>
        <v>LABIE Dirk</v>
      </c>
      <c r="C39" s="18"/>
      <c r="D39" s="18"/>
      <c r="E39" s="18"/>
      <c r="F39" s="18" t="s">
        <v>9</v>
      </c>
      <c r="G39" s="20" t="str">
        <f>VLOOKUP(L39,'[1]LEDEN'!A:E,3,FALSE)</f>
        <v>KOH</v>
      </c>
      <c r="H39" s="20"/>
      <c r="I39" s="18"/>
      <c r="J39" s="18"/>
      <c r="K39" s="18"/>
      <c r="L39" s="21">
        <v>4359</v>
      </c>
    </row>
    <row r="41" spans="6:12" ht="15">
      <c r="F41" s="22" t="s">
        <v>10</v>
      </c>
      <c r="G41" s="23" t="s">
        <v>11</v>
      </c>
      <c r="H41" s="23">
        <v>2.3</v>
      </c>
      <c r="I41" s="24" t="s">
        <v>12</v>
      </c>
      <c r="J41" s="25" t="s">
        <v>13</v>
      </c>
      <c r="K41" s="23" t="s">
        <v>14</v>
      </c>
      <c r="L41" s="23" t="s">
        <v>15</v>
      </c>
    </row>
    <row r="42" spans="2:14" ht="15">
      <c r="B42" s="26">
        <v>1</v>
      </c>
      <c r="C42" s="27" t="str">
        <f>VLOOKUP(N42,'[1]LEDEN'!A:E,2,FALSE)</f>
        <v>VAN KERCKHOVE Andre</v>
      </c>
      <c r="D42" s="28"/>
      <c r="E42" s="28"/>
      <c r="F42" s="26">
        <v>0</v>
      </c>
      <c r="G42" s="26"/>
      <c r="H42" s="26">
        <v>33</v>
      </c>
      <c r="I42" s="26">
        <v>21</v>
      </c>
      <c r="J42" s="29">
        <f aca="true" t="shared" si="3" ref="J42:J47">ROUNDDOWN(H42/I42,2)</f>
        <v>1.57</v>
      </c>
      <c r="K42" s="26">
        <v>5</v>
      </c>
      <c r="L42" s="30"/>
      <c r="N42">
        <v>4389</v>
      </c>
    </row>
    <row r="43" spans="2:14" ht="15">
      <c r="B43" s="26">
        <v>2</v>
      </c>
      <c r="C43" s="27" t="str">
        <f>VLOOKUP(N43,'[1]LEDEN'!A:E,2,FALSE)</f>
        <v>ROELANDT Pierre</v>
      </c>
      <c r="D43" s="28"/>
      <c r="E43" s="28"/>
      <c r="F43" s="26">
        <v>0</v>
      </c>
      <c r="G43" s="26"/>
      <c r="H43" s="26">
        <v>24</v>
      </c>
      <c r="I43" s="26">
        <v>15</v>
      </c>
      <c r="J43" s="29">
        <f t="shared" si="3"/>
        <v>1.6</v>
      </c>
      <c r="K43" s="26">
        <v>8</v>
      </c>
      <c r="L43" s="46">
        <v>4</v>
      </c>
      <c r="N43">
        <v>7469</v>
      </c>
    </row>
    <row r="44" spans="2:14" ht="15">
      <c r="B44" s="26">
        <v>3</v>
      </c>
      <c r="C44" s="27" t="str">
        <f>VLOOKUP(N44,'[1]LEDEN'!A:E,2,FALSE)</f>
        <v>MERTENS Eddy</v>
      </c>
      <c r="D44" s="28"/>
      <c r="E44" s="28"/>
      <c r="F44" s="26">
        <v>0</v>
      </c>
      <c r="G44" s="26"/>
      <c r="H44" s="26">
        <v>17</v>
      </c>
      <c r="I44" s="26">
        <v>21</v>
      </c>
      <c r="J44" s="29">
        <f t="shared" si="3"/>
        <v>0.8</v>
      </c>
      <c r="K44" s="26">
        <v>3</v>
      </c>
      <c r="L44" s="46"/>
      <c r="N44">
        <v>2061</v>
      </c>
    </row>
    <row r="45" spans="2:14" ht="15">
      <c r="B45" s="26">
        <v>4</v>
      </c>
      <c r="C45" s="27" t="str">
        <f>VLOOKUP(N45,'[1]LEDEN'!A:E,2,FALSE)</f>
        <v>KORTE Hubert</v>
      </c>
      <c r="D45" s="28"/>
      <c r="E45" s="28"/>
      <c r="F45" s="26">
        <v>2</v>
      </c>
      <c r="G45" s="26"/>
      <c r="H45" s="26">
        <v>40</v>
      </c>
      <c r="I45" s="26">
        <v>24</v>
      </c>
      <c r="J45" s="29">
        <f t="shared" si="3"/>
        <v>1.66</v>
      </c>
      <c r="K45" s="26">
        <v>5</v>
      </c>
      <c r="L45" s="46"/>
      <c r="N45">
        <v>7803</v>
      </c>
    </row>
    <row r="46" spans="2:12" ht="15" hidden="1">
      <c r="B46" s="26">
        <v>5</v>
      </c>
      <c r="C46" s="27" t="e">
        <f>VLOOKUP(N46,'[1]LEDEN'!A:E,2,FALSE)</f>
        <v>#N/A</v>
      </c>
      <c r="D46" s="28"/>
      <c r="E46" s="28"/>
      <c r="F46" s="26"/>
      <c r="G46" s="26"/>
      <c r="H46" s="26">
        <f>G46/8*7</f>
        <v>0</v>
      </c>
      <c r="I46" s="26"/>
      <c r="J46" s="29" t="e">
        <f t="shared" si="3"/>
        <v>#DIV/0!</v>
      </c>
      <c r="K46" s="26"/>
      <c r="L46" s="46"/>
    </row>
    <row r="47" spans="1:12" ht="15">
      <c r="A47" s="31"/>
      <c r="B47" s="32"/>
      <c r="C47" s="31"/>
      <c r="D47" s="31"/>
      <c r="E47" s="31" t="s">
        <v>16</v>
      </c>
      <c r="F47" s="33">
        <f>SUM(F42:F46)</f>
        <v>2</v>
      </c>
      <c r="G47" s="33">
        <f>SUM(G42:G46)</f>
        <v>0</v>
      </c>
      <c r="H47" s="33">
        <f>SUM(H42:H46)</f>
        <v>114</v>
      </c>
      <c r="I47" s="33">
        <f>SUM(I42:I46)</f>
        <v>81</v>
      </c>
      <c r="J47" s="34">
        <f t="shared" si="3"/>
        <v>1.4</v>
      </c>
      <c r="K47" s="33">
        <f>MAX(K42:K46)</f>
        <v>8</v>
      </c>
      <c r="L47" s="41" t="s">
        <v>17</v>
      </c>
    </row>
    <row r="48" spans="1:12" ht="4.5" customHeight="1" thickBot="1">
      <c r="A48" s="36"/>
      <c r="B48" s="37"/>
      <c r="C48" s="36"/>
      <c r="D48" s="36"/>
      <c r="E48" s="36"/>
      <c r="F48" s="36"/>
      <c r="G48" s="36"/>
      <c r="H48" s="36"/>
      <c r="I48" s="36"/>
      <c r="J48" s="36"/>
      <c r="K48" s="36"/>
      <c r="L48" s="36"/>
    </row>
    <row r="49" ht="6" customHeight="1"/>
    <row r="50" spans="1:12" ht="15">
      <c r="A50" s="18" t="s">
        <v>8</v>
      </c>
      <c r="B50" s="19" t="str">
        <f>VLOOKUP(L50,'[1]LEDEN'!A:E,2,FALSE)</f>
        <v>KORTE Hubert</v>
      </c>
      <c r="C50" s="18"/>
      <c r="D50" s="18"/>
      <c r="E50" s="18"/>
      <c r="F50" s="18" t="s">
        <v>9</v>
      </c>
      <c r="G50" s="20" t="str">
        <f>VLOOKUP(L50,'[1]LEDEN'!A:E,3,FALSE)</f>
        <v>SMA</v>
      </c>
      <c r="H50" s="20"/>
      <c r="I50" s="18"/>
      <c r="J50" s="18"/>
      <c r="K50" s="18"/>
      <c r="L50" s="21">
        <v>7803</v>
      </c>
    </row>
    <row r="51" ht="6.75" customHeight="1"/>
    <row r="52" spans="6:12" ht="15">
      <c r="F52" s="22" t="s">
        <v>10</v>
      </c>
      <c r="G52" s="23" t="s">
        <v>11</v>
      </c>
      <c r="H52" s="23">
        <v>2.3</v>
      </c>
      <c r="I52" s="24" t="s">
        <v>12</v>
      </c>
      <c r="J52" s="25" t="s">
        <v>13</v>
      </c>
      <c r="K52" s="23" t="s">
        <v>14</v>
      </c>
      <c r="L52" s="23" t="s">
        <v>15</v>
      </c>
    </row>
    <row r="53" spans="2:14" ht="15">
      <c r="B53" s="26">
        <v>1</v>
      </c>
      <c r="C53" s="27" t="str">
        <f>VLOOKUP(N53,'[1]LEDEN'!A:E,2,FALSE)</f>
        <v>ROELANDT Pierre</v>
      </c>
      <c r="D53" s="28"/>
      <c r="E53" s="28"/>
      <c r="F53" s="26">
        <v>0</v>
      </c>
      <c r="G53" s="26"/>
      <c r="H53" s="26">
        <v>27</v>
      </c>
      <c r="I53" s="26">
        <v>28</v>
      </c>
      <c r="J53" s="29">
        <f aca="true" t="shared" si="4" ref="J53:J58">ROUNDDOWN(H53/I53,2)</f>
        <v>0.96</v>
      </c>
      <c r="K53" s="26">
        <v>4</v>
      </c>
      <c r="L53" s="30"/>
      <c r="N53">
        <v>7469</v>
      </c>
    </row>
    <row r="54" spans="2:14" ht="15">
      <c r="B54" s="26">
        <v>2</v>
      </c>
      <c r="C54" s="27" t="str">
        <f>VLOOKUP(N54,'[1]LEDEN'!A:E,2,FALSE)</f>
        <v>MERTENS Eddy</v>
      </c>
      <c r="D54" s="28"/>
      <c r="E54" s="28"/>
      <c r="F54" s="26">
        <v>0</v>
      </c>
      <c r="G54" s="26"/>
      <c r="H54" s="26">
        <v>5</v>
      </c>
      <c r="I54" s="26">
        <v>8</v>
      </c>
      <c r="J54" s="29">
        <f t="shared" si="4"/>
        <v>0.62</v>
      </c>
      <c r="K54" s="26">
        <v>2</v>
      </c>
      <c r="L54" s="46">
        <v>5</v>
      </c>
      <c r="N54">
        <v>2061</v>
      </c>
    </row>
    <row r="55" spans="2:14" ht="15">
      <c r="B55" s="26">
        <v>3</v>
      </c>
      <c r="C55" s="27" t="str">
        <f>VLOOKUP(N55,'[1]LEDEN'!A:E,2,FALSE)</f>
        <v>VAN KERCKHOVE Andre</v>
      </c>
      <c r="D55" s="28"/>
      <c r="E55" s="28"/>
      <c r="F55" s="26">
        <v>2</v>
      </c>
      <c r="G55" s="26"/>
      <c r="H55" s="26">
        <v>40</v>
      </c>
      <c r="I55" s="26">
        <v>14</v>
      </c>
      <c r="J55" s="29">
        <f t="shared" si="4"/>
        <v>2.85</v>
      </c>
      <c r="K55" s="26">
        <v>11</v>
      </c>
      <c r="L55" s="46"/>
      <c r="N55">
        <v>4389</v>
      </c>
    </row>
    <row r="56" spans="2:14" ht="15">
      <c r="B56" s="26">
        <v>4</v>
      </c>
      <c r="C56" s="27" t="str">
        <f>VLOOKUP(N56,'[1]LEDEN'!A:E,2,FALSE)</f>
        <v>LABIE Dirk</v>
      </c>
      <c r="D56" s="28"/>
      <c r="E56" s="28"/>
      <c r="F56" s="26">
        <v>0</v>
      </c>
      <c r="G56" s="26"/>
      <c r="H56" s="26">
        <v>21</v>
      </c>
      <c r="I56" s="26">
        <v>24</v>
      </c>
      <c r="J56" s="29">
        <f t="shared" si="4"/>
        <v>0.87</v>
      </c>
      <c r="K56" s="26">
        <v>4</v>
      </c>
      <c r="L56" s="46"/>
      <c r="N56">
        <v>4359</v>
      </c>
    </row>
    <row r="57" spans="2:12" ht="15" hidden="1">
      <c r="B57" s="26">
        <v>5</v>
      </c>
      <c r="C57" s="27" t="e">
        <f>VLOOKUP(N57,'[1]LEDEN'!A:E,2,FALSE)</f>
        <v>#N/A</v>
      </c>
      <c r="D57" s="28"/>
      <c r="E57" s="28"/>
      <c r="F57" s="26"/>
      <c r="G57" s="26"/>
      <c r="H57" s="26">
        <f>G57/8*7</f>
        <v>0</v>
      </c>
      <c r="I57" s="26"/>
      <c r="J57" s="29" t="e">
        <f t="shared" si="4"/>
        <v>#DIV/0!</v>
      </c>
      <c r="K57" s="26"/>
      <c r="L57" s="46"/>
    </row>
    <row r="58" spans="1:12" ht="15">
      <c r="A58" s="31"/>
      <c r="B58" s="32"/>
      <c r="C58" s="31"/>
      <c r="D58" s="31"/>
      <c r="E58" s="31" t="s">
        <v>16</v>
      </c>
      <c r="F58" s="33">
        <f>SUM(F53:F57)</f>
        <v>2</v>
      </c>
      <c r="G58" s="33">
        <f>SUM(G53:G57)</f>
        <v>0</v>
      </c>
      <c r="H58" s="33">
        <f>SUM(H53:H57)</f>
        <v>93</v>
      </c>
      <c r="I58" s="33">
        <f>SUM(I53:I57)</f>
        <v>74</v>
      </c>
      <c r="J58" s="34">
        <f t="shared" si="4"/>
        <v>1.25</v>
      </c>
      <c r="K58" s="33">
        <f>MAX(K53:K57)</f>
        <v>11</v>
      </c>
      <c r="L58" s="41" t="s">
        <v>17</v>
      </c>
    </row>
    <row r="59" spans="1:12" ht="8.25" customHeight="1" thickBot="1">
      <c r="A59" s="36"/>
      <c r="B59" s="37"/>
      <c r="C59" s="36"/>
      <c r="D59" s="36"/>
      <c r="E59" s="36"/>
      <c r="F59" s="36"/>
      <c r="G59" s="36"/>
      <c r="H59" s="36"/>
      <c r="I59" s="36"/>
      <c r="J59" s="36"/>
      <c r="K59" s="36"/>
      <c r="L59" s="36"/>
    </row>
    <row r="60" ht="6" customHeight="1"/>
    <row r="62" spans="1:4" ht="15.75">
      <c r="A62" s="38" t="s">
        <v>22</v>
      </c>
      <c r="B62" s="38"/>
      <c r="C62" s="39"/>
      <c r="D62" s="40"/>
    </row>
  </sheetData>
  <sheetProtection/>
  <mergeCells count="8">
    <mergeCell ref="L43:L46"/>
    <mergeCell ref="L54:L57"/>
    <mergeCell ref="C3:D3"/>
    <mergeCell ref="F3:I3"/>
    <mergeCell ref="K3:M3"/>
    <mergeCell ref="L10:L13"/>
    <mergeCell ref="L21:L24"/>
    <mergeCell ref="L32:L3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2006-09-26T08:55:29Z</dcterms:created>
  <dcterms:modified xsi:type="dcterms:W3CDTF">2010-11-14T21:36:50Z</dcterms:modified>
  <cp:category/>
  <cp:version/>
  <cp:contentType/>
  <cp:contentStatus/>
</cp:coreProperties>
</file>