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6225" activeTab="0"/>
  </bookViews>
  <sheets>
    <sheet name="3°band 2,3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<sst xmlns="http://schemas.openxmlformats.org/spreadsheetml/2006/main" count="43" uniqueCount="23">
  <si>
    <t>K.B.B.B.</t>
  </si>
  <si>
    <t xml:space="preserve">                         GEWEST   BEIDE VLAANDEREN</t>
  </si>
  <si>
    <t>F.R.B.B.</t>
  </si>
  <si>
    <t>Kompetitie:</t>
  </si>
  <si>
    <t xml:space="preserve">        KLEIN</t>
  </si>
  <si>
    <t>datum:</t>
  </si>
  <si>
    <t>Lokaal:</t>
  </si>
  <si>
    <t xml:space="preserve">District :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</si>
  <si>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</si>
  <si>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</si>
  <si>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</si>
  <si>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</si>
  <si>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</si>
  <si>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</si>
  <si>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</si>
  <si>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</si>
  <si>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</si>
  <si>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OG</t>
  </si>
  <si>
    <t>Denderstreek</t>
  </si>
  <si>
    <t xml:space="preserve">                       Districtfinale 3° KLASSE BANDSTOTEN</t>
  </si>
  <si>
    <t>13 1 14/11/2010</t>
  </si>
  <si>
    <t>DE STER Ninove</t>
  </si>
  <si>
    <t>Wedstrijdleiding : Vlasschaert Steven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</si>
</sst>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1"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3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24" borderId="10" xfId="0" applyFont="1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11" xfId="0" applyFill="1" applyBorder="1" applyAlignment="1">
      <alignment/>
    </xf>
    <xf numFmtId="0" fontId="3" fillId="24" borderId="11" xfId="0" applyFont="1" applyFill="1" applyBorder="1" applyAlignment="1">
      <alignment/>
    </xf>
    <xf numFmtId="0" fontId="2" fillId="24" borderId="12" xfId="0" applyFont="1" applyFill="1" applyBorder="1" applyAlignment="1">
      <alignment horizontal="right"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ill="1" applyBorder="1" applyAlignment="1">
      <alignment horizontal="left"/>
    </xf>
    <xf numFmtId="0" fontId="6" fillId="24" borderId="0" xfId="0" applyFont="1" applyFill="1" applyBorder="1" applyAlignment="1">
      <alignment horizontal="right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 horizontal="center"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18" xfId="0" applyFont="1" applyBorder="1" applyAlignment="1" quotePrefix="1">
      <alignment/>
    </xf>
    <xf numFmtId="0" fontId="9" fillId="24" borderId="19" xfId="0" applyFont="1" applyFill="1" applyBorder="1" applyAlignment="1">
      <alignment/>
    </xf>
    <xf numFmtId="0" fontId="9" fillId="24" borderId="19" xfId="0" applyFont="1" applyFill="1" applyBorder="1" applyAlignment="1">
      <alignment horizontal="center"/>
    </xf>
    <xf numFmtId="0" fontId="9" fillId="24" borderId="19" xfId="0" applyFont="1" applyFill="1" applyBorder="1" applyAlignment="1">
      <alignment horizontal="left"/>
    </xf>
    <xf numFmtId="0" fontId="10" fillId="2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2" fillId="0" borderId="19" xfId="0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0" xfId="0" applyAlignment="1">
      <alignment horizontal="lef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24" xfId="0" applyBorder="1" applyAlignment="1">
      <alignment/>
    </xf>
    <xf numFmtId="15" fontId="4" fillId="24" borderId="0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left"/>
    </xf>
    <xf numFmtId="0" fontId="7" fillId="24" borderId="0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left"/>
    </xf>
    <xf numFmtId="0" fontId="11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42</xdr:row>
      <xdr:rowOff>0</xdr:rowOff>
    </xdr:from>
    <xdr:to>
      <xdr:col>11</xdr:col>
      <xdr:colOff>247650</xdr:colOff>
      <xdr:row>45</xdr:row>
      <xdr:rowOff>114300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1295400" y="6219825"/>
          <a:ext cx="469582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Christian Van den Bossche (OHG)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speelt de gewestelijke finale in het weekend van 19 en 20 maart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 in het district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Brugge-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Zeekust.</a:t>
          </a:r>
        </a:p>
      </xdr:txBody>
    </xdr:sp>
    <xdr:clientData/>
  </xdr:twoCellAnchor>
  <xdr:twoCellAnchor>
    <xdr:from>
      <xdr:col>0</xdr:col>
      <xdr:colOff>381000</xdr:colOff>
      <xdr:row>47</xdr:row>
      <xdr:rowOff>171450</xdr:rowOff>
    </xdr:from>
    <xdr:to>
      <xdr:col>13</xdr:col>
      <xdr:colOff>190500</xdr:colOff>
      <xdr:row>51</xdr:row>
      <xdr:rowOff>152400</xdr:rowOff>
    </xdr:to>
    <xdr:sp>
      <xdr:nvSpPr>
        <xdr:cNvPr id="2" name="Rectangle 16"/>
        <xdr:cNvSpPr>
          <a:spLocks/>
        </xdr:cNvSpPr>
      </xdr:nvSpPr>
      <xdr:spPr>
        <a:xfrm>
          <a:off x="381000" y="7343775"/>
          <a:ext cx="6429375" cy="7429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DSB</a:t>
          </a:r>
          <a:r>
            <a:rPr lang="en-US" cap="none" sz="1300" b="1" i="0" u="none" baseline="0">
              <a:solidFill>
                <a:srgbClr val="000000"/>
              </a:solidFill>
            </a:rPr>
            <a:t>     </a:t>
          </a:r>
          <a:r>
            <a:rPr lang="en-US" cap="none" sz="1300" b="1" i="0" u="none" baseline="0">
              <a:solidFill>
                <a:srgbClr val="000000"/>
              </a:solidFill>
            </a:rPr>
            <a:t>--  STILTEN</a:t>
          </a:r>
          <a:r>
            <a:rPr lang="en-US" cap="none" sz="1300" b="1" i="0" u="none" baseline="0">
              <a:solidFill>
                <a:srgbClr val="000000"/>
              </a:solidFill>
            </a:rPr>
            <a:t> Rik</a:t>
          </a:r>
          <a:r>
            <a:rPr lang="en-US" cap="none" sz="1300" b="1" i="0" u="none" baseline="0">
              <a:solidFill>
                <a:srgbClr val="000000"/>
              </a:solidFill>
            </a:rPr>
            <a:t>-- Broekkouter 1  --  9200 Baasrode
</a:t>
          </a:r>
          <a:r>
            <a:rPr lang="en-US" cap="none" sz="1300" b="1" i="0" u="none" baseline="0">
              <a:solidFill>
                <a:srgbClr val="000000"/>
              </a:solidFill>
            </a:rPr>
            <a:t>GSM : 0486/68.62.62  --  e-mail : rikstilten@hotmail.com
</a:t>
          </a:r>
          <a:r>
            <a:rPr lang="en-US" cap="none" sz="1300" b="1" i="0" u="none" baseline="0">
              <a:solidFill>
                <a:srgbClr val="000000"/>
              </a:solidFill>
            </a:rPr>
            <a:t>Uitslag rechtstreekse districtfinale 3</a:t>
          </a:r>
          <a:r>
            <a:rPr lang="en-US" cap="none" sz="1300" b="1" i="0" u="none" baseline="0">
              <a:solidFill>
                <a:srgbClr val="000000"/>
              </a:solidFill>
            </a:rPr>
            <a:t>° klasse bandstoten KB  --  30 januari 2011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ilten\Documents\USBStick20101123\KBBB10-11\UITSLAGEN\verbeken%202011\uitslagen%20districtfinales%202010-2011\uitslag%20districtfinales%20bandstoten%20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SheetLayoutView="100" zoomScalePageLayoutView="0" workbookViewId="0" topLeftCell="A1">
      <selection activeCell="G29" sqref="G29"/>
    </sheetView>
  </sheetViews>
  <sheetFormatPr defaultColWidth="9.140625" defaultRowHeight="15"/>
  <cols>
    <col min="1" max="1" width="9.57421875" style="0" customWidth="1"/>
    <col min="2" max="2" width="3.140625" style="17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19</v>
      </c>
      <c r="E2" s="9"/>
      <c r="F2" s="8"/>
      <c r="G2" s="8"/>
      <c r="H2" s="8"/>
      <c r="I2" s="8"/>
      <c r="J2" s="8"/>
      <c r="K2" s="8"/>
      <c r="L2" s="9" t="s">
        <v>4</v>
      </c>
      <c r="M2" s="10"/>
    </row>
    <row r="3" spans="1:13" ht="17.25" customHeight="1">
      <c r="A3" s="6" t="s">
        <v>5</v>
      </c>
      <c r="B3" s="7"/>
      <c r="C3" s="42" t="s">
        <v>20</v>
      </c>
      <c r="D3" s="42"/>
      <c r="E3" s="11" t="s">
        <v>6</v>
      </c>
      <c r="F3" s="43" t="s">
        <v>21</v>
      </c>
      <c r="G3" s="43"/>
      <c r="H3" s="43"/>
      <c r="I3" s="43"/>
      <c r="J3" s="12" t="s">
        <v>7</v>
      </c>
      <c r="K3" s="44" t="s">
        <v>18</v>
      </c>
      <c r="L3" s="44"/>
      <c r="M3" s="45"/>
    </row>
    <row r="4" spans="1:13" ht="3.7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ht="5.25" customHeight="1"/>
    <row r="6" spans="1:12" ht="15">
      <c r="A6" s="18" t="s">
        <v>8</v>
      </c>
      <c r="B6" s="19" t="str">
        <f>VLOOKUP(L6,'[1]LEDEN'!A:E,2,FALSE)</f>
        <v>VAN DEN BOSSCHE Christian</v>
      </c>
      <c r="C6" s="18"/>
      <c r="D6" s="18"/>
      <c r="E6" s="18"/>
      <c r="F6" s="18" t="s">
        <v>9</v>
      </c>
      <c r="G6" s="20" t="str">
        <f>VLOOKUP(L6,'[1]LEDEN'!A:E,3,FALSE)</f>
        <v>KOH</v>
      </c>
      <c r="H6" s="20"/>
      <c r="I6" s="18"/>
      <c r="J6" s="18"/>
      <c r="K6" s="18"/>
      <c r="L6" s="21">
        <v>4297</v>
      </c>
    </row>
    <row r="7" ht="6" customHeight="1"/>
    <row r="8" spans="6:12" ht="15">
      <c r="F8" s="22" t="s">
        <v>10</v>
      </c>
      <c r="G8" s="23" t="s">
        <v>11</v>
      </c>
      <c r="H8" s="23">
        <v>2.3</v>
      </c>
      <c r="I8" s="24" t="s">
        <v>12</v>
      </c>
      <c r="J8" s="25" t="s">
        <v>13</v>
      </c>
      <c r="K8" s="23" t="s">
        <v>14</v>
      </c>
      <c r="L8" s="23" t="s">
        <v>15</v>
      </c>
    </row>
    <row r="9" spans="2:14" ht="15" customHeight="1">
      <c r="B9" s="26">
        <v>1</v>
      </c>
      <c r="C9" s="27" t="str">
        <f>VLOOKUP(N9,'[1]LEDEN'!A:E,2,FALSE)</f>
        <v>VAN MUYLEM Norbert</v>
      </c>
      <c r="D9" s="28"/>
      <c r="E9" s="28"/>
      <c r="F9" s="26">
        <v>2</v>
      </c>
      <c r="G9" s="26"/>
      <c r="H9" s="26">
        <v>55</v>
      </c>
      <c r="I9" s="26">
        <v>23</v>
      </c>
      <c r="J9" s="29">
        <f aca="true" t="shared" si="0" ref="J9:J14">ROUNDDOWN(H9/I9,2)</f>
        <v>2.39</v>
      </c>
      <c r="K9" s="26">
        <v>8</v>
      </c>
      <c r="L9" s="30"/>
      <c r="N9">
        <v>4348</v>
      </c>
    </row>
    <row r="10" spans="2:14" ht="15" customHeight="1">
      <c r="B10" s="26">
        <v>2</v>
      </c>
      <c r="C10" s="27" t="str">
        <f>VLOOKUP(N10,'[1]LEDEN'!A:E,2,FALSE)</f>
        <v>MATTENS Roger</v>
      </c>
      <c r="D10" s="28"/>
      <c r="E10" s="28"/>
      <c r="F10" s="26">
        <v>0</v>
      </c>
      <c r="G10" s="26"/>
      <c r="H10" s="26">
        <v>53</v>
      </c>
      <c r="I10" s="26">
        <v>32</v>
      </c>
      <c r="J10" s="29">
        <f t="shared" si="0"/>
        <v>1.65</v>
      </c>
      <c r="K10" s="26">
        <v>11</v>
      </c>
      <c r="L10" s="46">
        <v>1</v>
      </c>
      <c r="N10">
        <v>4294</v>
      </c>
    </row>
    <row r="11" spans="2:14" ht="15" customHeight="1">
      <c r="B11" s="26">
        <v>3</v>
      </c>
      <c r="C11" s="27" t="str">
        <f>VLOOKUP(N11,'[1]LEDEN'!A:E,2,FALSE)</f>
        <v>VAN MUYLEM Norbert</v>
      </c>
      <c r="D11" s="28"/>
      <c r="E11" s="28"/>
      <c r="F11" s="26">
        <v>2</v>
      </c>
      <c r="G11" s="26"/>
      <c r="H11" s="26">
        <v>55</v>
      </c>
      <c r="I11" s="26">
        <v>13</v>
      </c>
      <c r="J11" s="29">
        <f t="shared" si="0"/>
        <v>4.23</v>
      </c>
      <c r="K11" s="26">
        <v>12</v>
      </c>
      <c r="L11" s="46"/>
      <c r="N11">
        <v>4348</v>
      </c>
    </row>
    <row r="12" spans="2:12" ht="15" customHeight="1" hidden="1">
      <c r="B12" s="26">
        <v>4</v>
      </c>
      <c r="C12" s="27" t="e">
        <f>VLOOKUP(N12,'[1]LEDEN'!A:E,2,FALSE)</f>
        <v>#N/A</v>
      </c>
      <c r="D12" s="28"/>
      <c r="E12" s="28"/>
      <c r="F12" s="26"/>
      <c r="G12" s="26"/>
      <c r="H12" s="26">
        <f>G12/8*7</f>
        <v>0</v>
      </c>
      <c r="I12" s="26"/>
      <c r="J12" s="29" t="e">
        <f t="shared" si="0"/>
        <v>#DIV/0!</v>
      </c>
      <c r="K12" s="26"/>
      <c r="L12" s="46"/>
    </row>
    <row r="13" spans="2:14" ht="15" customHeight="1">
      <c r="B13" s="26">
        <v>4</v>
      </c>
      <c r="C13" s="27" t="str">
        <f>VLOOKUP(N13,'[1]LEDEN'!A:E,2,FALSE)</f>
        <v>MATTENS Roger</v>
      </c>
      <c r="D13" s="28"/>
      <c r="E13" s="28"/>
      <c r="F13" s="26">
        <v>2</v>
      </c>
      <c r="G13" s="26"/>
      <c r="H13" s="26">
        <v>55</v>
      </c>
      <c r="I13" s="26">
        <v>25</v>
      </c>
      <c r="J13" s="29">
        <f t="shared" si="0"/>
        <v>2.2</v>
      </c>
      <c r="K13" s="26">
        <v>9</v>
      </c>
      <c r="L13" s="46"/>
      <c r="N13">
        <v>4294</v>
      </c>
    </row>
    <row r="14" spans="1:13" ht="15" customHeight="1">
      <c r="A14" s="31"/>
      <c r="B14" s="32"/>
      <c r="C14" s="31"/>
      <c r="D14" s="31"/>
      <c r="E14" s="31" t="s">
        <v>16</v>
      </c>
      <c r="F14" s="33">
        <f>SUM(F9:F13)</f>
        <v>6</v>
      </c>
      <c r="G14" s="33">
        <f>SUM(G9:G13)</f>
        <v>0</v>
      </c>
      <c r="H14" s="33">
        <f>SUM(H9:H13)</f>
        <v>218</v>
      </c>
      <c r="I14" s="33">
        <f>SUM(I9:I13)</f>
        <v>93</v>
      </c>
      <c r="J14" s="34">
        <f t="shared" si="0"/>
        <v>2.34</v>
      </c>
      <c r="K14" s="33">
        <f>MAX(K9:K13)</f>
        <v>12</v>
      </c>
      <c r="L14" s="41" t="s">
        <v>17</v>
      </c>
      <c r="M14" s="35"/>
    </row>
    <row r="15" spans="1:12" ht="8.25" customHeight="1" thickBot="1">
      <c r="A15" s="36"/>
      <c r="B15" s="37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ht="7.5" customHeight="1"/>
    <row r="17" spans="1:12" ht="15">
      <c r="A17" s="18" t="s">
        <v>8</v>
      </c>
      <c r="B17" s="19" t="str">
        <f>VLOOKUP(L17,'[1]LEDEN'!A:E,2,FALSE)</f>
        <v>MATTENS Roger</v>
      </c>
      <c r="C17" s="18"/>
      <c r="D17" s="18"/>
      <c r="E17" s="18"/>
      <c r="F17" s="18" t="s">
        <v>9</v>
      </c>
      <c r="G17" s="20" t="str">
        <f>VLOOKUP(L17,'[1]LEDEN'!A:E,3,FALSE)</f>
        <v>SMA</v>
      </c>
      <c r="H17" s="20"/>
      <c r="I17" s="18"/>
      <c r="J17" s="18"/>
      <c r="K17" s="18"/>
      <c r="L17" s="21">
        <v>4294</v>
      </c>
    </row>
    <row r="18" ht="6" customHeight="1"/>
    <row r="19" spans="6:12" ht="15">
      <c r="F19" s="22" t="s">
        <v>10</v>
      </c>
      <c r="G19" s="23" t="s">
        <v>11</v>
      </c>
      <c r="H19" s="23">
        <v>2.3</v>
      </c>
      <c r="I19" s="24" t="s">
        <v>12</v>
      </c>
      <c r="J19" s="25" t="s">
        <v>13</v>
      </c>
      <c r="K19" s="23" t="s">
        <v>14</v>
      </c>
      <c r="L19" s="23" t="s">
        <v>15</v>
      </c>
    </row>
    <row r="20" spans="2:14" ht="15">
      <c r="B20" s="26">
        <v>1</v>
      </c>
      <c r="C20" s="27" t="str">
        <f>VLOOKUP(N20,'[1]LEDEN'!A:E,2,FALSE)</f>
        <v>VAN MUYLEM Norbert</v>
      </c>
      <c r="D20" s="28"/>
      <c r="E20" s="28"/>
      <c r="F20" s="26">
        <v>2</v>
      </c>
      <c r="G20" s="26"/>
      <c r="H20" s="26">
        <v>55</v>
      </c>
      <c r="I20" s="26">
        <v>25</v>
      </c>
      <c r="J20" s="29">
        <f aca="true" t="shared" si="1" ref="J20:J25">ROUNDDOWN(H20/I20,2)</f>
        <v>2.2</v>
      </c>
      <c r="K20" s="26">
        <v>11</v>
      </c>
      <c r="L20" s="30"/>
      <c r="N20">
        <v>4348</v>
      </c>
    </row>
    <row r="21" spans="2:14" ht="15">
      <c r="B21" s="26">
        <v>2</v>
      </c>
      <c r="C21" s="27" t="str">
        <f>VLOOKUP(N21,'[1]LEDEN'!A:E,2,FALSE)</f>
        <v>VAN DEN BOSSCHE Christian</v>
      </c>
      <c r="D21" s="28"/>
      <c r="E21" s="28"/>
      <c r="F21" s="26">
        <v>2</v>
      </c>
      <c r="G21" s="26"/>
      <c r="H21" s="26">
        <v>55</v>
      </c>
      <c r="I21" s="26">
        <v>32</v>
      </c>
      <c r="J21" s="29">
        <f t="shared" si="1"/>
        <v>1.71</v>
      </c>
      <c r="K21" s="26">
        <v>9</v>
      </c>
      <c r="L21" s="46">
        <v>2</v>
      </c>
      <c r="N21">
        <v>4297</v>
      </c>
    </row>
    <row r="22" spans="2:14" ht="15">
      <c r="B22" s="26">
        <v>3</v>
      </c>
      <c r="C22" s="27" t="str">
        <f>VLOOKUP(N22,'[1]LEDEN'!A:E,2,FALSE)</f>
        <v>VAN MUYLEM Norbert</v>
      </c>
      <c r="D22" s="28"/>
      <c r="E22" s="28"/>
      <c r="F22" s="26">
        <v>2</v>
      </c>
      <c r="G22" s="26"/>
      <c r="H22" s="26">
        <v>55</v>
      </c>
      <c r="I22" s="26">
        <v>26</v>
      </c>
      <c r="J22" s="29">
        <f t="shared" si="1"/>
        <v>2.11</v>
      </c>
      <c r="K22" s="26">
        <v>12</v>
      </c>
      <c r="L22" s="46"/>
      <c r="N22">
        <v>4348</v>
      </c>
    </row>
    <row r="23" spans="2:12" ht="15" hidden="1">
      <c r="B23" s="26"/>
      <c r="C23" s="27" t="e">
        <f>VLOOKUP(N23,'[1]LEDEN'!A:E,2,FALSE)</f>
        <v>#N/A</v>
      </c>
      <c r="D23" s="28"/>
      <c r="E23" s="28"/>
      <c r="F23" s="26"/>
      <c r="G23" s="26"/>
      <c r="H23" s="26">
        <f>G23/8*7</f>
        <v>0</v>
      </c>
      <c r="I23" s="26"/>
      <c r="J23" s="29" t="e">
        <f t="shared" si="1"/>
        <v>#DIV/0!</v>
      </c>
      <c r="K23" s="26"/>
      <c r="L23" s="46"/>
    </row>
    <row r="24" spans="2:14" ht="15">
      <c r="B24" s="26">
        <v>4</v>
      </c>
      <c r="C24" s="27" t="str">
        <f>VLOOKUP(N24,'[1]LEDEN'!A:E,2,FALSE)</f>
        <v>VAN DEN BOSSCHE Christian</v>
      </c>
      <c r="D24" s="28"/>
      <c r="E24" s="28"/>
      <c r="F24" s="26">
        <v>0</v>
      </c>
      <c r="G24" s="26"/>
      <c r="H24" s="26">
        <v>39</v>
      </c>
      <c r="I24" s="26">
        <v>25</v>
      </c>
      <c r="J24" s="29">
        <f t="shared" si="1"/>
        <v>1.56</v>
      </c>
      <c r="K24" s="26">
        <v>5</v>
      </c>
      <c r="L24" s="46"/>
      <c r="N24">
        <v>4297</v>
      </c>
    </row>
    <row r="25" spans="1:12" ht="15">
      <c r="A25" s="31"/>
      <c r="B25" s="32"/>
      <c r="C25" s="31"/>
      <c r="D25" s="31"/>
      <c r="E25" s="31" t="s">
        <v>16</v>
      </c>
      <c r="F25" s="33">
        <f>SUM(F20:F24)</f>
        <v>6</v>
      </c>
      <c r="G25" s="33">
        <f>SUM(G20:G24)</f>
        <v>0</v>
      </c>
      <c r="H25" s="33">
        <f>SUM(H20:H24)</f>
        <v>204</v>
      </c>
      <c r="I25" s="33">
        <f>SUM(I20:I24)</f>
        <v>108</v>
      </c>
      <c r="J25" s="34">
        <f t="shared" si="1"/>
        <v>1.88</v>
      </c>
      <c r="K25" s="33">
        <f>MAX(K20:K24)</f>
        <v>12</v>
      </c>
      <c r="L25" s="41" t="s">
        <v>17</v>
      </c>
    </row>
    <row r="26" spans="1:12" ht="7.5" customHeight="1" thickBot="1">
      <c r="A26" s="36"/>
      <c r="B26" s="37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ht="3.75" customHeight="1"/>
    <row r="28" spans="1:12" ht="15">
      <c r="A28" s="18" t="s">
        <v>8</v>
      </c>
      <c r="B28" s="19" t="str">
        <f>VLOOKUP(L28,'[1]LEDEN'!A:E,2,FALSE)</f>
        <v>VAN MUYLEM Norbert</v>
      </c>
      <c r="C28" s="18"/>
      <c r="D28" s="18"/>
      <c r="E28" s="18"/>
      <c r="F28" s="18" t="s">
        <v>9</v>
      </c>
      <c r="G28" s="20" t="str">
        <f>VLOOKUP(L28,'[1]LEDEN'!A:E,3,FALSE)</f>
        <v>STER</v>
      </c>
      <c r="H28" s="20"/>
      <c r="I28" s="18"/>
      <c r="J28" s="18"/>
      <c r="K28" s="18"/>
      <c r="L28" s="21">
        <v>4348</v>
      </c>
    </row>
    <row r="29" ht="7.5" customHeight="1"/>
    <row r="30" spans="6:12" ht="15">
      <c r="F30" s="22" t="s">
        <v>10</v>
      </c>
      <c r="G30" s="23" t="s">
        <v>11</v>
      </c>
      <c r="H30" s="23">
        <v>2.3</v>
      </c>
      <c r="I30" s="24" t="s">
        <v>12</v>
      </c>
      <c r="J30" s="25" t="s">
        <v>13</v>
      </c>
      <c r="K30" s="23" t="s">
        <v>14</v>
      </c>
      <c r="L30" s="23" t="s">
        <v>15</v>
      </c>
    </row>
    <row r="31" spans="2:14" ht="15">
      <c r="B31" s="26">
        <v>1</v>
      </c>
      <c r="C31" s="27" t="str">
        <f>VLOOKUP(N31,'[1]LEDEN'!A:E,2,FALSE)</f>
        <v>VAN DEN BOSSCHE Christian</v>
      </c>
      <c r="D31" s="28"/>
      <c r="E31" s="28"/>
      <c r="F31" s="26">
        <v>0</v>
      </c>
      <c r="G31" s="26"/>
      <c r="H31" s="26">
        <v>40</v>
      </c>
      <c r="I31" s="26">
        <v>23</v>
      </c>
      <c r="J31" s="29">
        <f aca="true" t="shared" si="2" ref="J31:J36">ROUNDDOWN(H31/I31,2)</f>
        <v>1.73</v>
      </c>
      <c r="K31" s="26">
        <v>7</v>
      </c>
      <c r="L31" s="30"/>
      <c r="N31">
        <v>4297</v>
      </c>
    </row>
    <row r="32" spans="2:14" ht="15">
      <c r="B32" s="26">
        <v>2</v>
      </c>
      <c r="C32" s="27" t="str">
        <f>VLOOKUP(N32,'[1]LEDEN'!A:E,2,FALSE)</f>
        <v>MATTENS Roger</v>
      </c>
      <c r="D32" s="28"/>
      <c r="E32" s="28"/>
      <c r="F32" s="26">
        <v>0</v>
      </c>
      <c r="G32" s="26"/>
      <c r="H32" s="26">
        <v>36</v>
      </c>
      <c r="I32" s="26">
        <v>25</v>
      </c>
      <c r="J32" s="29">
        <f t="shared" si="2"/>
        <v>1.44</v>
      </c>
      <c r="K32" s="26">
        <v>8</v>
      </c>
      <c r="L32" s="46">
        <v>3</v>
      </c>
      <c r="N32">
        <v>4294</v>
      </c>
    </row>
    <row r="33" spans="2:12" ht="15" hidden="1">
      <c r="B33" s="26">
        <v>3</v>
      </c>
      <c r="C33" s="27" t="e">
        <f>VLOOKUP(N33,'[1]LEDEN'!A:E,2,FALSE)</f>
        <v>#N/A</v>
      </c>
      <c r="D33" s="28"/>
      <c r="E33" s="28"/>
      <c r="F33" s="26"/>
      <c r="G33" s="26"/>
      <c r="H33" s="26">
        <f>G33/8*7</f>
        <v>0</v>
      </c>
      <c r="I33" s="26"/>
      <c r="J33" s="29" t="e">
        <f t="shared" si="2"/>
        <v>#DIV/0!</v>
      </c>
      <c r="K33" s="26"/>
      <c r="L33" s="46"/>
    </row>
    <row r="34" spans="2:14" ht="15">
      <c r="B34" s="26">
        <v>3</v>
      </c>
      <c r="C34" s="27" t="str">
        <f>VLOOKUP(N34,'[1]LEDEN'!A:E,2,FALSE)</f>
        <v>VAN DEN BOSSCHE Christian</v>
      </c>
      <c r="D34" s="28"/>
      <c r="E34" s="28"/>
      <c r="F34" s="26">
        <v>0</v>
      </c>
      <c r="G34" s="26"/>
      <c r="H34" s="26">
        <v>14</v>
      </c>
      <c r="I34" s="26">
        <v>13</v>
      </c>
      <c r="J34" s="29">
        <f t="shared" si="2"/>
        <v>1.07</v>
      </c>
      <c r="K34" s="26">
        <v>5</v>
      </c>
      <c r="L34" s="46"/>
      <c r="N34">
        <v>4297</v>
      </c>
    </row>
    <row r="35" spans="2:14" ht="15">
      <c r="B35" s="26">
        <v>4</v>
      </c>
      <c r="C35" s="27" t="str">
        <f>VLOOKUP(N35,'[1]LEDEN'!A:E,2,FALSE)</f>
        <v>MATTENS Roger</v>
      </c>
      <c r="D35" s="28"/>
      <c r="E35" s="28"/>
      <c r="F35" s="26">
        <v>0</v>
      </c>
      <c r="G35" s="26"/>
      <c r="H35" s="26">
        <v>42</v>
      </c>
      <c r="I35" s="26">
        <v>26</v>
      </c>
      <c r="J35" s="29">
        <f t="shared" si="2"/>
        <v>1.61</v>
      </c>
      <c r="K35" s="26">
        <v>5</v>
      </c>
      <c r="L35" s="46"/>
      <c r="N35">
        <v>4294</v>
      </c>
    </row>
    <row r="36" spans="1:12" ht="15">
      <c r="A36" s="31"/>
      <c r="B36" s="32"/>
      <c r="C36" s="31"/>
      <c r="D36" s="31"/>
      <c r="E36" s="31" t="s">
        <v>16</v>
      </c>
      <c r="F36" s="33">
        <f>SUM(F31:F35)</f>
        <v>0</v>
      </c>
      <c r="G36" s="33">
        <f>SUM(G31:G35)</f>
        <v>0</v>
      </c>
      <c r="H36" s="33">
        <f>SUM(H31:H35)</f>
        <v>132</v>
      </c>
      <c r="I36" s="33">
        <f>SUM(I31:I35)</f>
        <v>87</v>
      </c>
      <c r="J36" s="34">
        <f t="shared" si="2"/>
        <v>1.51</v>
      </c>
      <c r="K36" s="33">
        <f>MAX(K31:K35)</f>
        <v>8</v>
      </c>
      <c r="L36" s="41" t="s">
        <v>17</v>
      </c>
    </row>
    <row r="37" spans="1:12" ht="6.75" customHeight="1" thickBot="1">
      <c r="A37" s="36"/>
      <c r="B37" s="37"/>
      <c r="C37" s="36"/>
      <c r="D37" s="36"/>
      <c r="E37" s="36"/>
      <c r="F37" s="36"/>
      <c r="G37" s="36"/>
      <c r="H37" s="36"/>
      <c r="I37" s="36"/>
      <c r="J37" s="36"/>
      <c r="K37" s="36"/>
      <c r="L37" s="36"/>
    </row>
    <row r="38" ht="6" customHeight="1"/>
    <row r="40" spans="1:4" ht="15.75">
      <c r="A40" s="38" t="s">
        <v>22</v>
      </c>
      <c r="B40" s="38"/>
      <c r="C40" s="39"/>
      <c r="D40" s="40"/>
    </row>
  </sheetData>
  <sheetProtection/>
  <mergeCells count="6">
    <mergeCell ref="L21:L24"/>
    <mergeCell ref="L32:L35"/>
    <mergeCell ref="C3:D3"/>
    <mergeCell ref="F3:I3"/>
    <mergeCell ref="K3:M3"/>
    <mergeCell ref="L10:L13"/>
  </mergeCells>
  <printOptions/>
  <pageMargins left="0.7" right="0.7" top="0.75" bottom="0.75" header="0.3" footer="0.3"/>
  <pageSetup horizontalDpi="360" verticalDpi="36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2011-02-04T19:41:49Z</cp:lastPrinted>
  <dcterms:created xsi:type="dcterms:W3CDTF">2006-09-26T08:55:29Z</dcterms:created>
  <dcterms:modified xsi:type="dcterms:W3CDTF">2011-02-04T19:42:11Z</dcterms:modified>
  <cp:category/>
  <cp:version/>
  <cp:contentType/>
  <cp:contentStatus/>
</cp:coreProperties>
</file>