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<sst xmlns="http://schemas.openxmlformats.org/spreadsheetml/2006/main" count="59" uniqueCount="30">
  <si>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</si>
  <si>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</si>
  <si>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</si>
  <si>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</si>
  <si>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</si>
  <si>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</si>
  <si>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</si>
  <si>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</si>
  <si>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</si>
  <si>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</si>
  <si>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</si>
  <si>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</si>
  <si>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</si>
  <si>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</si>
  <si>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</si>
  <si>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</si>
  <si>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</si>
  <si>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</si>
  <si>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</si>
  <si>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</si>
  <si>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</si>
  <si>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</si>
  <si>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PROM 2° Kl</t>
  </si>
  <si>
    <t xml:space="preserve">GEW. FINALE : </t>
  </si>
  <si>
    <t>DISTRICT BRUGGE - ZEEKUST</t>
  </si>
  <si>
    <t>14/15.03.2015</t>
  </si>
  <si>
    <t>DE BUSSCHER Walter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</si>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</sst>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55" applyFont="1" applyFill="1" applyBorder="1" applyAlignment="1">
      <alignment vertical="center"/>
      <protection/>
    </xf>
    <xf numFmtId="0" fontId="0" fillId="33" borderId="11" xfId="55" applyFill="1" applyBorder="1" applyAlignment="1">
      <alignment horizontal="center" vertical="center"/>
      <protection/>
    </xf>
    <xf numFmtId="0" fontId="0" fillId="33" borderId="11" xfId="55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18" fillId="33" borderId="12" xfId="55" applyFont="1" applyFill="1" applyBorder="1" applyAlignment="1">
      <alignment horizontal="right" vertical="center"/>
      <protection/>
    </xf>
    <xf numFmtId="0" fontId="0" fillId="0" borderId="0" xfId="55">
      <alignment/>
      <protection/>
    </xf>
    <xf numFmtId="0" fontId="0" fillId="33" borderId="13" xfId="55" applyFill="1" applyBorder="1" applyAlignment="1">
      <alignment vertical="center"/>
      <protection/>
    </xf>
    <xf numFmtId="0" fontId="0" fillId="33" borderId="0" xfId="55" applyFill="1" applyBorder="1" applyAlignment="1">
      <alignment horizontal="center" vertical="center"/>
      <protection/>
    </xf>
    <xf numFmtId="0" fontId="0" fillId="33" borderId="0" xfId="55" applyFill="1" applyBorder="1" applyAlignment="1">
      <alignment vertical="center"/>
      <protection/>
    </xf>
    <xf numFmtId="0" fontId="20" fillId="33" borderId="0" xfId="55" applyFont="1" applyFill="1" applyBorder="1" applyAlignment="1">
      <alignment vertical="center"/>
      <protection/>
    </xf>
    <xf numFmtId="0" fontId="0" fillId="33" borderId="14" xfId="55" applyFill="1" applyBorder="1" applyAlignment="1">
      <alignment vertical="center"/>
      <protection/>
    </xf>
    <xf numFmtId="15" fontId="20" fillId="33" borderId="0" xfId="55" applyNumberFormat="1" applyFont="1" applyFill="1" applyBorder="1" applyAlignment="1">
      <alignment horizontal="center" vertical="center"/>
      <protection/>
    </xf>
    <xf numFmtId="0" fontId="0" fillId="33" borderId="0" xfId="55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righ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22" fillId="33" borderId="14" xfId="55" applyFont="1" applyFill="1" applyBorder="1" applyAlignment="1">
      <alignment horizontal="left" vertical="center"/>
      <protection/>
    </xf>
    <xf numFmtId="0" fontId="0" fillId="33" borderId="15" xfId="55" applyFill="1" applyBorder="1" applyAlignment="1">
      <alignment vertical="center"/>
      <protection/>
    </xf>
    <xf numFmtId="0" fontId="0" fillId="33" borderId="16" xfId="55" applyFill="1" applyBorder="1" applyAlignment="1">
      <alignment horizontal="center" vertical="center"/>
      <protection/>
    </xf>
    <xf numFmtId="0" fontId="0" fillId="33" borderId="16" xfId="55" applyFill="1" applyBorder="1" applyAlignment="1">
      <alignment vertical="center"/>
      <protection/>
    </xf>
    <xf numFmtId="0" fontId="0" fillId="33" borderId="17" xfId="55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0" xfId="55" applyAlignment="1">
      <alignment horizontal="center"/>
      <protection/>
    </xf>
    <xf numFmtId="0" fontId="0" fillId="0" borderId="18" xfId="55" applyBorder="1">
      <alignment/>
      <protection/>
    </xf>
    <xf numFmtId="0" fontId="24" fillId="0" borderId="18" xfId="55" applyFont="1" applyBorder="1">
      <alignment/>
      <protection/>
    </xf>
    <xf numFmtId="0" fontId="24" fillId="0" borderId="18" xfId="55" applyFont="1" applyBorder="1" applyAlignment="1">
      <alignment horizontal="left"/>
      <protection/>
    </xf>
    <xf numFmtId="0" fontId="24" fillId="0" borderId="18" xfId="55" applyFont="1" applyBorder="1" quotePrefix="1">
      <alignment/>
      <protection/>
    </xf>
    <xf numFmtId="0" fontId="25" fillId="34" borderId="19" xfId="55" applyFont="1" applyFill="1" applyBorder="1">
      <alignment/>
      <protection/>
    </xf>
    <xf numFmtId="0" fontId="25" fillId="34" borderId="19" xfId="55" applyFont="1" applyFill="1" applyBorder="1" applyAlignment="1">
      <alignment horizontal="center"/>
      <protection/>
    </xf>
    <xf numFmtId="0" fontId="25" fillId="34" borderId="19" xfId="55" applyFont="1" applyFill="1" applyBorder="1" applyAlignment="1">
      <alignment horizontal="left"/>
      <protection/>
    </xf>
    <xf numFmtId="0" fontId="26" fillId="34" borderId="19" xfId="55" applyFont="1" applyFill="1" applyBorder="1" applyAlignment="1">
      <alignment horizontal="center"/>
      <protection/>
    </xf>
    <xf numFmtId="0" fontId="0" fillId="0" borderId="19" xfId="55" applyBorder="1" applyAlignment="1">
      <alignment horizontal="center"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2" fontId="0" fillId="0" borderId="19" xfId="55" applyNumberFormat="1" applyBorder="1" applyAlignment="1">
      <alignment horizontal="center"/>
      <protection/>
    </xf>
    <xf numFmtId="0" fontId="0" fillId="0" borderId="22" xfId="55" applyBorder="1">
      <alignment/>
      <protection/>
    </xf>
    <xf numFmtId="0" fontId="27" fillId="0" borderId="23" xfId="55" applyFont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8" fillId="0" borderId="19" xfId="55" applyFont="1" applyBorder="1" applyAlignment="1">
      <alignment horizontal="center"/>
      <protection/>
    </xf>
    <xf numFmtId="2" fontId="28" fillId="0" borderId="19" xfId="55" applyNumberFormat="1" applyFont="1" applyBorder="1" applyAlignment="1">
      <alignment horizontal="center"/>
      <protection/>
    </xf>
    <xf numFmtId="0" fontId="0" fillId="0" borderId="24" xfId="55" applyBorder="1">
      <alignment/>
      <protection/>
    </xf>
    <xf numFmtId="2" fontId="0" fillId="0" borderId="0" xfId="55" applyNumberFormat="1">
      <alignment/>
      <protection/>
    </xf>
    <xf numFmtId="0" fontId="0" fillId="0" borderId="25" xfId="55" applyBorder="1">
      <alignment/>
      <protection/>
    </xf>
    <xf numFmtId="0" fontId="0" fillId="0" borderId="25" xfId="55" applyBorder="1" applyAlignment="1">
      <alignment horizontal="center"/>
      <protection/>
    </xf>
    <xf numFmtId="0" fontId="27" fillId="35" borderId="23" xfId="55" applyFont="1" applyFill="1" applyBorder="1" applyAlignment="1">
      <alignment horizontal="center" vertical="center"/>
      <protection/>
    </xf>
    <xf numFmtId="0" fontId="28" fillId="0" borderId="0" xfId="55" applyFont="1" applyBorder="1">
      <alignment/>
      <protection/>
    </xf>
    <xf numFmtId="0" fontId="22" fillId="0" borderId="0" xfId="55" applyFont="1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0" applyAlignment="1">
      <alignment horizontal="center"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 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42041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4.2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ROGIERS Marc</v>
      </c>
      <c r="C7" s="24"/>
      <c r="D7" s="24"/>
      <c r="E7" s="24"/>
      <c r="F7" s="24" t="s">
        <v>13</v>
      </c>
      <c r="G7" s="26" t="str">
        <f>VLOOKUP(L7,'[1]LEDEN'!A:E,3,FALSE)</f>
        <v>K.BiGi</v>
      </c>
      <c r="H7" s="26"/>
      <c r="I7" s="24"/>
      <c r="J7" s="24"/>
      <c r="K7" s="24"/>
      <c r="L7" s="27">
        <v>4187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CREYF Fernand</v>
      </c>
      <c r="D10" s="34"/>
      <c r="E10" s="34"/>
      <c r="F10" s="32">
        <v>2</v>
      </c>
      <c r="G10" s="32"/>
      <c r="H10" s="32">
        <v>55</v>
      </c>
      <c r="I10" s="32">
        <v>30</v>
      </c>
      <c r="J10" s="35">
        <f>ROUNDDOWN(H10/I10,2)</f>
        <v>1.83</v>
      </c>
      <c r="K10" s="32">
        <v>9</v>
      </c>
      <c r="L10" s="36"/>
      <c r="N10" s="6">
        <v>7462</v>
      </c>
    </row>
    <row r="11" spans="2:14" ht="15" customHeight="1">
      <c r="B11" s="32">
        <v>2</v>
      </c>
      <c r="C11" s="33" t="str">
        <f>VLOOKUP(N11,'[1]LEDEN'!A:E,2,FALSE)</f>
        <v>HACKE Jean-Marie</v>
      </c>
      <c r="D11" s="34"/>
      <c r="E11" s="34"/>
      <c r="F11" s="32">
        <v>2</v>
      </c>
      <c r="G11" s="32"/>
      <c r="H11" s="32">
        <v>55</v>
      </c>
      <c r="I11" s="32">
        <v>24</v>
      </c>
      <c r="J11" s="35">
        <f>ROUNDDOWN(H11/I11,2)</f>
        <v>2.29</v>
      </c>
      <c r="K11" s="32">
        <v>16</v>
      </c>
      <c r="L11" s="37">
        <v>2</v>
      </c>
      <c r="N11" s="6">
        <v>7795</v>
      </c>
    </row>
    <row r="12" spans="2:14" ht="15" customHeight="1">
      <c r="B12" s="32">
        <v>3</v>
      </c>
      <c r="C12" s="33" t="str">
        <f>VLOOKUP(N12,'[1]LEDEN'!A:E,2,FALSE)</f>
        <v>DE BUSSCHER Walter</v>
      </c>
      <c r="D12" s="34"/>
      <c r="E12" s="34"/>
      <c r="F12" s="32">
        <v>0</v>
      </c>
      <c r="G12" s="32"/>
      <c r="H12" s="32">
        <v>31</v>
      </c>
      <c r="I12" s="32">
        <v>15</v>
      </c>
      <c r="J12" s="35">
        <f>ROUNDDOWN(H12/I12,2)</f>
        <v>2.06</v>
      </c>
      <c r="K12" s="32">
        <v>12</v>
      </c>
      <c r="L12" s="37"/>
      <c r="N12" s="6">
        <v>9062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ROUNDDOWN(H13/I13,2)</f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4</v>
      </c>
      <c r="G14" s="41">
        <f>SUM(G10:G13)</f>
        <v>0</v>
      </c>
      <c r="H14" s="41">
        <f>SUM(H10:H13)</f>
        <v>141</v>
      </c>
      <c r="I14" s="41">
        <f>SUM(I10:I13)</f>
        <v>69</v>
      </c>
      <c r="J14" s="42">
        <f>ROUNDDOWN(H14/I14,2)</f>
        <v>2.04</v>
      </c>
      <c r="K14" s="41">
        <f>MAX(K10:K13)</f>
        <v>16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VLOOKUP(L17,'[1]LEDEN'!A:E,2,FALSE)</f>
        <v>CREYF Fernand</v>
      </c>
      <c r="C17" s="24"/>
      <c r="D17" s="24"/>
      <c r="E17" s="24"/>
      <c r="F17" s="24" t="s">
        <v>13</v>
      </c>
      <c r="G17" s="26" t="str">
        <f>VLOOKUP(L17,'[1]LEDEN'!A:E,3,FALSE)</f>
        <v>K.BiGi</v>
      </c>
      <c r="H17" s="26"/>
      <c r="I17" s="24"/>
      <c r="J17" s="24"/>
      <c r="K17" s="24"/>
      <c r="L17" s="27">
        <v>7462</v>
      </c>
    </row>
    <row r="18" ht="6" customHeight="1"/>
    <row r="19" spans="6:12" ht="12.75">
      <c r="F19" s="28" t="s">
        <v>14</v>
      </c>
      <c r="G19" s="29" t="s">
        <v>15</v>
      </c>
      <c r="H19" s="29">
        <v>2.3</v>
      </c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5" customHeight="1">
      <c r="B20" s="32">
        <v>1</v>
      </c>
      <c r="C20" s="33" t="str">
        <f>VLOOKUP(N20,'[1]LEDEN'!A:E,2,FALSE)</f>
        <v>ROGIERS Marc</v>
      </c>
      <c r="D20" s="34"/>
      <c r="E20" s="34"/>
      <c r="F20" s="32">
        <v>0</v>
      </c>
      <c r="G20" s="32"/>
      <c r="H20" s="32">
        <v>39</v>
      </c>
      <c r="I20" s="32">
        <v>30</v>
      </c>
      <c r="J20" s="35">
        <f>ROUNDDOWN(H20/I20,2)</f>
        <v>1.3</v>
      </c>
      <c r="K20" s="32">
        <v>6</v>
      </c>
      <c r="L20" s="36"/>
      <c r="N20" s="6">
        <v>4187</v>
      </c>
    </row>
    <row r="21" spans="2:14" ht="15" customHeight="1">
      <c r="B21" s="32">
        <v>2</v>
      </c>
      <c r="C21" s="33" t="str">
        <f>VLOOKUP(N21,'[1]LEDEN'!A:E,2,FALSE)</f>
        <v>DE BUSSCHER Walter</v>
      </c>
      <c r="D21" s="34"/>
      <c r="E21" s="34"/>
      <c r="F21" s="32">
        <v>0</v>
      </c>
      <c r="G21" s="32"/>
      <c r="H21" s="32">
        <v>30</v>
      </c>
      <c r="I21" s="32">
        <v>9</v>
      </c>
      <c r="J21" s="35">
        <f>ROUNDDOWN(H21/I21,2)</f>
        <v>3.33</v>
      </c>
      <c r="K21" s="32">
        <v>7</v>
      </c>
      <c r="L21" s="37">
        <v>3</v>
      </c>
      <c r="N21" s="6">
        <v>9062</v>
      </c>
    </row>
    <row r="22" spans="2:14" ht="15" customHeight="1">
      <c r="B22" s="32">
        <v>3</v>
      </c>
      <c r="C22" s="33" t="str">
        <f>VLOOKUP(N22,'[1]LEDEN'!A:E,2,FALSE)</f>
        <v>HACKE Jean-Marie</v>
      </c>
      <c r="D22" s="34"/>
      <c r="E22" s="34"/>
      <c r="F22" s="32">
        <v>2</v>
      </c>
      <c r="G22" s="32"/>
      <c r="H22" s="32">
        <v>55</v>
      </c>
      <c r="I22" s="32">
        <v>28</v>
      </c>
      <c r="J22" s="35">
        <f>ROUNDDOWN(H22/I22,2)</f>
        <v>1.96</v>
      </c>
      <c r="K22" s="32">
        <v>8</v>
      </c>
      <c r="L22" s="37"/>
      <c r="N22" s="6">
        <v>7795</v>
      </c>
    </row>
    <row r="23" spans="1:12" ht="15" customHeight="1">
      <c r="A23" s="38"/>
      <c r="B23" s="39"/>
      <c r="C23" s="40" t="s">
        <v>20</v>
      </c>
      <c r="D23" s="38"/>
      <c r="E23" s="38" t="s">
        <v>21</v>
      </c>
      <c r="F23" s="41">
        <f>SUM(F20:F22)</f>
        <v>2</v>
      </c>
      <c r="G23" s="41">
        <f>SUM(G20:G22)</f>
        <v>0</v>
      </c>
      <c r="H23" s="41">
        <f>SUM(H20:H22)</f>
        <v>124</v>
      </c>
      <c r="I23" s="41">
        <f>SUM(I20:I22)</f>
        <v>67</v>
      </c>
      <c r="J23" s="42">
        <f>ROUNDDOWN(H23/I23,2)</f>
        <v>1.85</v>
      </c>
      <c r="K23" s="41">
        <f>MAX(K20:K22)</f>
        <v>8</v>
      </c>
      <c r="L23" s="43"/>
    </row>
    <row r="24" spans="1:12" ht="7.5" customHeight="1" thickBot="1">
      <c r="A24" s="45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ht="3.75" customHeight="1"/>
    <row r="26" spans="1:12" ht="12.75">
      <c r="A26" s="24" t="s">
        <v>12</v>
      </c>
      <c r="B26" s="25" t="str">
        <f>VLOOKUP(L26,'[1]LEDEN'!A:E,2,FALSE)</f>
        <v>DE BUSSCHER Walter</v>
      </c>
      <c r="C26" s="24"/>
      <c r="D26" s="24"/>
      <c r="E26" s="24"/>
      <c r="F26" s="24" t="s">
        <v>13</v>
      </c>
      <c r="G26" s="26" t="str">
        <f>VLOOKUP(L26,'[1]LEDEN'!A:E,3,FALSE)</f>
        <v>K.Br</v>
      </c>
      <c r="H26" s="26"/>
      <c r="I26" s="24"/>
      <c r="J26" s="24"/>
      <c r="K26" s="24"/>
      <c r="L26" s="27">
        <v>9062</v>
      </c>
    </row>
    <row r="27" ht="7.5" customHeight="1"/>
    <row r="28" spans="6:12" ht="12.75">
      <c r="F28" s="28" t="s">
        <v>14</v>
      </c>
      <c r="G28" s="29" t="s">
        <v>15</v>
      </c>
      <c r="H28" s="29">
        <v>2.3</v>
      </c>
      <c r="I28" s="30" t="s">
        <v>16</v>
      </c>
      <c r="J28" s="31" t="s">
        <v>17</v>
      </c>
      <c r="K28" s="29" t="s">
        <v>18</v>
      </c>
      <c r="L28" s="29" t="s">
        <v>19</v>
      </c>
    </row>
    <row r="29" spans="2:14" ht="15" customHeight="1">
      <c r="B29" s="32">
        <v>1</v>
      </c>
      <c r="C29" s="33" t="str">
        <f>VLOOKUP(N29,'[1]LEDEN'!A:E,2,FALSE)</f>
        <v>HACKE Jean-Marie</v>
      </c>
      <c r="D29" s="34"/>
      <c r="E29" s="34"/>
      <c r="F29" s="32">
        <v>2</v>
      </c>
      <c r="G29" s="32"/>
      <c r="H29" s="32">
        <v>55</v>
      </c>
      <c r="I29" s="32">
        <v>19</v>
      </c>
      <c r="J29" s="35">
        <f>ROUNDDOWN(H29/I29,2)</f>
        <v>2.89</v>
      </c>
      <c r="K29" s="32">
        <v>7</v>
      </c>
      <c r="L29" s="36"/>
      <c r="N29" s="6">
        <v>7795</v>
      </c>
    </row>
    <row r="30" spans="2:14" ht="15" customHeight="1">
      <c r="B30" s="32">
        <v>2</v>
      </c>
      <c r="C30" s="33" t="str">
        <f>VLOOKUP(N30,'[1]LEDEN'!A:E,2,FALSE)</f>
        <v>CREYF Fernand</v>
      </c>
      <c r="D30" s="34"/>
      <c r="E30" s="34"/>
      <c r="F30" s="32">
        <v>2</v>
      </c>
      <c r="G30" s="32"/>
      <c r="H30" s="32">
        <v>55</v>
      </c>
      <c r="I30" s="32">
        <v>9</v>
      </c>
      <c r="J30" s="35">
        <f>ROUNDDOWN(H30/I30,2)</f>
        <v>6.11</v>
      </c>
      <c r="K30" s="32">
        <v>21</v>
      </c>
      <c r="L30" s="47">
        <v>1</v>
      </c>
      <c r="N30" s="6">
        <v>7462</v>
      </c>
    </row>
    <row r="31" spans="2:14" ht="15" customHeight="1">
      <c r="B31" s="32">
        <v>3</v>
      </c>
      <c r="C31" s="33" t="str">
        <f>VLOOKUP(N31,'[1]LEDEN'!A:E,2,FALSE)</f>
        <v>ROGIERS Marc</v>
      </c>
      <c r="D31" s="34"/>
      <c r="E31" s="34"/>
      <c r="F31" s="32">
        <v>2</v>
      </c>
      <c r="G31" s="32"/>
      <c r="H31" s="32">
        <v>55</v>
      </c>
      <c r="I31" s="32">
        <v>15</v>
      </c>
      <c r="J31" s="35">
        <f>ROUNDDOWN(H31/I31,2)</f>
        <v>3.66</v>
      </c>
      <c r="K31" s="32">
        <v>8</v>
      </c>
      <c r="L31" s="47"/>
      <c r="N31" s="6">
        <v>4187</v>
      </c>
    </row>
    <row r="32" spans="1:12" ht="15" customHeight="1">
      <c r="A32" s="38"/>
      <c r="B32" s="39"/>
      <c r="C32" s="48" t="s">
        <v>22</v>
      </c>
      <c r="D32" s="38"/>
      <c r="E32" s="38" t="s">
        <v>21</v>
      </c>
      <c r="F32" s="41">
        <f>SUM(F29:F31)</f>
        <v>6</v>
      </c>
      <c r="G32" s="41">
        <f>SUM(G29:G31)</f>
        <v>0</v>
      </c>
      <c r="H32" s="41">
        <f>SUM(H29:H31)</f>
        <v>165</v>
      </c>
      <c r="I32" s="41">
        <f>SUM(I29:I31)</f>
        <v>43</v>
      </c>
      <c r="J32" s="42">
        <f>ROUNDDOWN(H32/I32,2)</f>
        <v>3.83</v>
      </c>
      <c r="K32" s="41">
        <f>MAX(K29:K31)</f>
        <v>21</v>
      </c>
      <c r="L32" s="43"/>
    </row>
    <row r="33" spans="1:12" ht="6.75" customHeight="1" thickBot="1">
      <c r="A33" s="45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ht="6" customHeight="1"/>
    <row r="35" spans="1:12" ht="13.5" customHeight="1">
      <c r="A35" s="24" t="s">
        <v>12</v>
      </c>
      <c r="B35" s="25" t="str">
        <f>VLOOKUP(L35,'[1]LEDEN'!A:E,2,FALSE)</f>
        <v>HACKE Jean-Marie</v>
      </c>
      <c r="C35" s="24"/>
      <c r="D35" s="24"/>
      <c r="E35" s="24"/>
      <c r="F35" s="24" t="s">
        <v>13</v>
      </c>
      <c r="G35" s="26" t="str">
        <f>VLOOKUP(L35,'[1]LEDEN'!A:E,3,FALSE)</f>
        <v>K.Br</v>
      </c>
      <c r="H35" s="26"/>
      <c r="I35" s="24"/>
      <c r="J35" s="24"/>
      <c r="K35" s="24"/>
      <c r="L35" s="27">
        <v>7795</v>
      </c>
    </row>
    <row r="37" spans="6:12" ht="12.75">
      <c r="F37" s="28" t="s">
        <v>14</v>
      </c>
      <c r="G37" s="29" t="s">
        <v>15</v>
      </c>
      <c r="H37" s="29">
        <v>2.3</v>
      </c>
      <c r="I37" s="30" t="s">
        <v>16</v>
      </c>
      <c r="J37" s="31" t="s">
        <v>17</v>
      </c>
      <c r="K37" s="29" t="s">
        <v>18</v>
      </c>
      <c r="L37" s="29" t="s">
        <v>19</v>
      </c>
    </row>
    <row r="38" spans="2:14" ht="15" customHeight="1">
      <c r="B38" s="32">
        <v>1</v>
      </c>
      <c r="C38" s="33" t="str">
        <f>VLOOKUP(N38,'[1]LEDEN'!A:E,2,FALSE)</f>
        <v>DE BUSSCHER Walter</v>
      </c>
      <c r="D38" s="34"/>
      <c r="E38" s="34"/>
      <c r="F38" s="32">
        <v>0</v>
      </c>
      <c r="G38" s="32"/>
      <c r="H38" s="32">
        <v>54</v>
      </c>
      <c r="I38" s="32">
        <v>19</v>
      </c>
      <c r="J38" s="35">
        <f>ROUNDDOWN(H38/I38,2)</f>
        <v>2.84</v>
      </c>
      <c r="K38" s="32"/>
      <c r="L38" s="36"/>
      <c r="N38" s="6">
        <v>9062</v>
      </c>
    </row>
    <row r="39" spans="2:14" ht="15" customHeight="1">
      <c r="B39" s="32">
        <v>2</v>
      </c>
      <c r="C39" s="33" t="str">
        <f>VLOOKUP(N39,'[1]LEDEN'!A:E,2,FALSE)</f>
        <v>ROGIERS Marc</v>
      </c>
      <c r="D39" s="34"/>
      <c r="E39" s="34"/>
      <c r="F39" s="32">
        <v>0</v>
      </c>
      <c r="G39" s="32"/>
      <c r="H39" s="32">
        <v>45</v>
      </c>
      <c r="I39" s="32">
        <v>24</v>
      </c>
      <c r="J39" s="35">
        <f>ROUNDDOWN(H39/I39,2)</f>
        <v>1.87</v>
      </c>
      <c r="K39" s="32">
        <v>20</v>
      </c>
      <c r="L39" s="37">
        <v>4</v>
      </c>
      <c r="N39" s="6">
        <v>4187</v>
      </c>
    </row>
    <row r="40" spans="2:14" ht="15" customHeight="1">
      <c r="B40" s="32">
        <v>3</v>
      </c>
      <c r="C40" s="33" t="str">
        <f>VLOOKUP(N40,'[1]LEDEN'!A:E,2,FALSE)</f>
        <v>CREYF Fernand</v>
      </c>
      <c r="D40" s="34"/>
      <c r="E40" s="34"/>
      <c r="F40" s="32">
        <v>0</v>
      </c>
      <c r="G40" s="32"/>
      <c r="H40" s="32">
        <v>25</v>
      </c>
      <c r="I40" s="32">
        <v>28</v>
      </c>
      <c r="J40" s="35">
        <f>ROUNDDOWN(H40/I40,2)</f>
        <v>0.89</v>
      </c>
      <c r="K40" s="32">
        <v>8</v>
      </c>
      <c r="L40" s="37"/>
      <c r="N40" s="6">
        <v>7462</v>
      </c>
    </row>
    <row r="41" spans="1:12" ht="15" customHeight="1">
      <c r="A41" s="38"/>
      <c r="B41" s="39"/>
      <c r="C41" s="40" t="s">
        <v>20</v>
      </c>
      <c r="D41" s="38"/>
      <c r="E41" s="38" t="s">
        <v>21</v>
      </c>
      <c r="F41" s="41">
        <f>SUM(F38:F40)</f>
        <v>0</v>
      </c>
      <c r="G41" s="41">
        <f>SUM(G38:G40)</f>
        <v>0</v>
      </c>
      <c r="H41" s="41">
        <f>SUM(H38:H40)</f>
        <v>124</v>
      </c>
      <c r="I41" s="41">
        <f>SUM(I38:I40)</f>
        <v>71</v>
      </c>
      <c r="J41" s="42">
        <f>ROUNDDOWN(H41/I41,2)</f>
        <v>1.74</v>
      </c>
      <c r="K41" s="41">
        <f>MAX(K38:K40)</f>
        <v>20</v>
      </c>
      <c r="L41" s="43"/>
    </row>
    <row r="42" spans="1:12" ht="4.5" customHeight="1" thickBot="1">
      <c r="A42" s="45"/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ht="6" customHeight="1"/>
    <row r="44" spans="1:10" ht="15">
      <c r="A44" s="49" t="s">
        <v>23</v>
      </c>
      <c r="B44" s="6"/>
      <c r="C44" s="49"/>
      <c r="H44" s="49" t="s">
        <v>24</v>
      </c>
      <c r="I44" s="49"/>
      <c r="J44" s="49"/>
    </row>
    <row r="45" spans="1:10" ht="15">
      <c r="A45" s="50"/>
      <c r="B45" s="6"/>
      <c r="C45" s="50"/>
      <c r="H45" s="49" t="s">
        <v>25</v>
      </c>
      <c r="I45" s="49"/>
      <c r="J45" s="49"/>
    </row>
    <row r="46" spans="1:4" ht="15">
      <c r="A46" s="49" t="s">
        <v>26</v>
      </c>
      <c r="B46" s="6"/>
      <c r="C46" s="50"/>
      <c r="D46" s="51"/>
    </row>
    <row r="47" spans="1:3" ht="15">
      <c r="A47" s="51">
        <v>9062</v>
      </c>
      <c r="B47" s="51"/>
      <c r="C47" s="52"/>
    </row>
    <row r="48" spans="1:2" ht="15">
      <c r="A48" s="51" t="s">
        <v>27</v>
      </c>
      <c r="B48" s="6"/>
    </row>
    <row r="49" spans="1:2" ht="12.75">
      <c r="A49" s="23"/>
      <c r="B49" s="6"/>
    </row>
    <row r="50" spans="2:12" ht="15">
      <c r="B50" s="53"/>
      <c r="D50" s="54">
        <v>42041</v>
      </c>
      <c r="H50" s="49" t="s">
        <v>28</v>
      </c>
      <c r="I50" s="55" t="s">
        <v>29</v>
      </c>
      <c r="J50" s="55"/>
      <c r="K50" s="55"/>
      <c r="L50" s="55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2" right="0" top="0.4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2015-02-07T20:39:17Z</dcterms:created>
  <dcterms:modified xsi:type="dcterms:W3CDTF">2015-02-07T20:40:23Z</dcterms:modified>
  <cp:category/>
  <cp:version/>
  <cp:contentType/>
  <cp:contentStatus/>
</cp:coreProperties>
</file>