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<sst xmlns="http://schemas.openxmlformats.org/spreadsheetml/2006/main" count="58" uniqueCount="31">
  <si>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</si>
  <si>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</si>
  <si>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</si>
  <si>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</si>
  <si>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</si>
  <si>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</si>
  <si>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</si>
  <si>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</si>
  <si>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</si>
  <si>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</si>
  <si>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</si>
  <si>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</si>
  <si>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</si>
  <si>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</si>
  <si>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</si>
  <si>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</si>
  <si>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</si>
  <si>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</si>
  <si>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</si>
  <si>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</si>
  <si>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</si>
  <si>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</si>
  <si>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NS</t>
  </si>
  <si>
    <t>PROM 4° Kl</t>
  </si>
  <si>
    <t xml:space="preserve">GEW. FINALE : </t>
  </si>
  <si>
    <t>DISTRICT DENDERSTREEK</t>
  </si>
  <si>
    <t>18/19.04.2015</t>
  </si>
  <si>
    <t>CALLIAUW,Ludovicus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</si>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</sst>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47" fillId="0" borderId="18" xfId="0" applyFon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Ludovicus</v>
          </cell>
          <cell r="C51" t="str">
            <v>OS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G61" sqref="G61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42072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1.2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VLOOKUP(L7,'[1]LEDEN'!A:E,2,FALSE)</f>
        <v>DOUCHAMPS Olivier</v>
      </c>
      <c r="C7" s="27"/>
      <c r="D7" s="27"/>
      <c r="E7" s="27"/>
      <c r="F7" s="27" t="s">
        <v>13</v>
      </c>
      <c r="G7" s="29" t="str">
        <f>VLOOKUP(L7,'[1]LEDEN'!A:E,3,FALSE)</f>
        <v>OBA</v>
      </c>
      <c r="H7" s="29"/>
      <c r="I7" s="27"/>
      <c r="J7" s="30"/>
      <c r="K7" s="27"/>
      <c r="L7" s="31">
        <v>7802</v>
      </c>
    </row>
    <row r="8" ht="6" customHeight="1"/>
    <row r="9" spans="6:12" ht="12.75">
      <c r="F9" s="32" t="s">
        <v>14</v>
      </c>
      <c r="G9" s="33" t="s">
        <v>15</v>
      </c>
      <c r="H9" s="33">
        <v>2.3</v>
      </c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VLOOKUP(N10,'[1]LEDEN'!A:E,2,FALSE)</f>
        <v>DE CORTE Jan</v>
      </c>
      <c r="D10" s="38"/>
      <c r="E10" s="38"/>
      <c r="F10" s="36">
        <v>0</v>
      </c>
      <c r="G10" s="36"/>
      <c r="H10" s="36">
        <v>7</v>
      </c>
      <c r="I10" s="36">
        <v>35</v>
      </c>
      <c r="J10" s="39">
        <f>ROUNDDOWN(H10/I10,3)</f>
        <v>0.2</v>
      </c>
      <c r="K10" s="36">
        <v>2</v>
      </c>
      <c r="L10" s="40"/>
      <c r="N10">
        <v>6678</v>
      </c>
    </row>
    <row r="11" spans="2:14" ht="15" customHeight="1">
      <c r="B11" s="36">
        <v>2</v>
      </c>
      <c r="C11" s="37" t="str">
        <f>VLOOKUP(N11,'[1]LEDEN'!A:E,2,FALSE)</f>
        <v>CALLIAUW Ludovicus</v>
      </c>
      <c r="D11" s="38"/>
      <c r="E11" s="38"/>
      <c r="F11" s="36">
        <v>0</v>
      </c>
      <c r="G11" s="36"/>
      <c r="H11" s="36">
        <v>15</v>
      </c>
      <c r="I11" s="36">
        <v>47</v>
      </c>
      <c r="J11" s="39">
        <f>ROUNDDOWN(H11/I11,3)</f>
        <v>0.319</v>
      </c>
      <c r="K11" s="36">
        <v>2</v>
      </c>
      <c r="L11" s="41">
        <v>3</v>
      </c>
      <c r="N11">
        <v>1102</v>
      </c>
    </row>
    <row r="12" spans="2:14" ht="15" customHeight="1">
      <c r="B12" s="36">
        <v>3</v>
      </c>
      <c r="C12" s="37" t="str">
        <f>VLOOKUP(N12,'[1]LEDEN'!A:E,2,FALSE)</f>
        <v>MAES Hendrik</v>
      </c>
      <c r="D12" s="38"/>
      <c r="E12" s="38"/>
      <c r="F12" s="36">
        <v>2</v>
      </c>
      <c r="G12" s="36"/>
      <c r="H12" s="36">
        <v>18</v>
      </c>
      <c r="I12" s="36">
        <v>59</v>
      </c>
      <c r="J12" s="39">
        <f>ROUNDDOWN(H12/I12,3)</f>
        <v>0.305</v>
      </c>
      <c r="K12" s="36">
        <v>2</v>
      </c>
      <c r="L12" s="41"/>
      <c r="N12">
        <v>6074</v>
      </c>
    </row>
    <row r="13" spans="2:12" ht="15" customHeight="1" hidden="1">
      <c r="B13" s="36">
        <v>4</v>
      </c>
      <c r="C13" s="37" t="e">
        <f>VLOOKUP(N13,'[1]LEDEN'!A:E,2,FALSE)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ROUNDDOWN(H13/I13,3)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2</v>
      </c>
      <c r="G14" s="45">
        <f>SUM(G10:G13)</f>
        <v>0</v>
      </c>
      <c r="H14" s="45">
        <f>SUM(H10:H13)</f>
        <v>40</v>
      </c>
      <c r="I14" s="45">
        <f>SUM(I10:I13)</f>
        <v>141</v>
      </c>
      <c r="J14" s="46">
        <f>ROUNDDOWN(H14/I14,3)</f>
        <v>0.283</v>
      </c>
      <c r="K14" s="45">
        <f>MAX(K10:K13)</f>
        <v>2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VLOOKUP(L17,'[1]LEDEN'!A:E,2,FALSE)</f>
        <v>CALLIAUW Ludovicus</v>
      </c>
      <c r="C17" s="27"/>
      <c r="D17" s="27"/>
      <c r="E17" s="52" t="s">
        <v>22</v>
      </c>
      <c r="F17" s="27" t="s">
        <v>13</v>
      </c>
      <c r="G17" s="29" t="str">
        <f>VLOOKUP(L17,'[1]LEDEN'!A:E,3,FALSE)</f>
        <v>OS</v>
      </c>
      <c r="H17" s="29"/>
      <c r="I17" s="27"/>
      <c r="J17" s="30"/>
      <c r="K17" s="27"/>
      <c r="L17" s="31">
        <v>1102</v>
      </c>
    </row>
    <row r="18" ht="6" customHeight="1"/>
    <row r="19" spans="6:12" ht="12.75">
      <c r="F19" s="33"/>
      <c r="G19" s="33"/>
      <c r="H19" s="33">
        <v>2.3</v>
      </c>
      <c r="I19" s="33" t="s">
        <v>16</v>
      </c>
      <c r="J19" s="35" t="s">
        <v>17</v>
      </c>
      <c r="K19" s="33" t="s">
        <v>18</v>
      </c>
      <c r="L19" s="33" t="s">
        <v>19</v>
      </c>
    </row>
    <row r="20" spans="2:14" ht="15" customHeight="1">
      <c r="B20" s="36">
        <v>1</v>
      </c>
      <c r="C20" s="37" t="str">
        <f>VLOOKUP(N20,'[1]LEDEN'!A:E,2,FALSE)</f>
        <v>MAES Hendrik</v>
      </c>
      <c r="D20" s="38"/>
      <c r="E20" s="38"/>
      <c r="F20" s="36">
        <v>2</v>
      </c>
      <c r="G20" s="36"/>
      <c r="H20" s="36">
        <v>18</v>
      </c>
      <c r="I20" s="36">
        <v>60</v>
      </c>
      <c r="J20" s="39">
        <f>ROUNDDOWN(H20/I20,3)</f>
        <v>0.3</v>
      </c>
      <c r="K20" s="36">
        <v>2</v>
      </c>
      <c r="L20" s="40"/>
      <c r="N20">
        <v>6074</v>
      </c>
    </row>
    <row r="21" spans="2:14" ht="15" customHeight="1">
      <c r="B21" s="36">
        <v>2</v>
      </c>
      <c r="C21" s="37" t="str">
        <f>VLOOKUP(N21,'[1]LEDEN'!A:E,2,FALSE)</f>
        <v>DOUCHAMPS Olivier</v>
      </c>
      <c r="D21" s="38"/>
      <c r="E21" s="38"/>
      <c r="F21" s="36">
        <v>2</v>
      </c>
      <c r="G21" s="36"/>
      <c r="H21" s="36">
        <v>18</v>
      </c>
      <c r="I21" s="36">
        <v>47</v>
      </c>
      <c r="J21" s="39">
        <f>ROUNDDOWN(H21/I21,3)</f>
        <v>0.382</v>
      </c>
      <c r="K21" s="36">
        <v>3</v>
      </c>
      <c r="L21" s="53">
        <v>1</v>
      </c>
      <c r="N21">
        <v>7802</v>
      </c>
    </row>
    <row r="22" spans="2:14" ht="15" customHeight="1">
      <c r="B22" s="36">
        <v>3</v>
      </c>
      <c r="C22" s="37" t="str">
        <f>VLOOKUP(N22,'[1]LEDEN'!A:E,2,FALSE)</f>
        <v>DE CORTE Jan</v>
      </c>
      <c r="D22" s="38"/>
      <c r="E22" s="38"/>
      <c r="F22" s="36">
        <v>2</v>
      </c>
      <c r="G22" s="36"/>
      <c r="H22" s="36">
        <v>18</v>
      </c>
      <c r="I22" s="36">
        <v>35</v>
      </c>
      <c r="J22" s="39">
        <f>ROUNDDOWN(H22/I22,3)</f>
        <v>0.514</v>
      </c>
      <c r="K22" s="36">
        <v>3</v>
      </c>
      <c r="L22" s="53"/>
      <c r="N22">
        <v>6678</v>
      </c>
    </row>
    <row r="23" spans="1:12" ht="15" customHeight="1">
      <c r="A23" s="42"/>
      <c r="B23" s="43"/>
      <c r="C23" s="42"/>
      <c r="D23" s="42"/>
      <c r="E23" s="42" t="s">
        <v>21</v>
      </c>
      <c r="F23" s="45">
        <f>SUM(F20:F22)</f>
        <v>6</v>
      </c>
      <c r="G23" s="45">
        <f>SUM(G20:G22)</f>
        <v>0</v>
      </c>
      <c r="H23" s="45">
        <f>SUM(H20:H22)</f>
        <v>54</v>
      </c>
      <c r="I23" s="45">
        <f>SUM(I20:I22)</f>
        <v>142</v>
      </c>
      <c r="J23" s="46">
        <f>ROUNDDOWN(H23/I23,3)</f>
        <v>0.38</v>
      </c>
      <c r="K23" s="45">
        <f>MAX(K20:K22)</f>
        <v>3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VLOOKUP(L26,'[1]LEDEN'!A:E,2,FALSE)</f>
        <v>DE CORTE Jan</v>
      </c>
      <c r="C26" s="27"/>
      <c r="D26" s="27"/>
      <c r="E26" s="27"/>
      <c r="F26" s="27" t="s">
        <v>13</v>
      </c>
      <c r="G26" s="29" t="str">
        <f>VLOOKUP(L26,'[1]LEDEN'!A:E,3,FALSE)</f>
        <v>K.BiGi</v>
      </c>
      <c r="H26" s="29"/>
      <c r="I26" s="27"/>
      <c r="J26" s="30"/>
      <c r="K26" s="27"/>
      <c r="L26" s="31">
        <v>6678</v>
      </c>
    </row>
    <row r="27" ht="7.5" customHeight="1"/>
    <row r="28" spans="6:12" ht="12.75">
      <c r="F28" s="32" t="s">
        <v>14</v>
      </c>
      <c r="G28" s="33" t="s">
        <v>15</v>
      </c>
      <c r="H28" s="33">
        <v>2.3</v>
      </c>
      <c r="I28" s="34" t="s">
        <v>16</v>
      </c>
      <c r="J28" s="35" t="s">
        <v>17</v>
      </c>
      <c r="K28" s="33" t="s">
        <v>18</v>
      </c>
      <c r="L28" s="33" t="s">
        <v>19</v>
      </c>
    </row>
    <row r="29" spans="2:14" ht="15" customHeight="1">
      <c r="B29" s="36">
        <v>1</v>
      </c>
      <c r="C29" s="37" t="str">
        <f>VLOOKUP(N29,'[1]LEDEN'!A:E,2,FALSE)</f>
        <v>DOUCHAMPS Olivier</v>
      </c>
      <c r="D29" s="38"/>
      <c r="E29" s="38"/>
      <c r="F29" s="36">
        <v>2</v>
      </c>
      <c r="G29" s="36"/>
      <c r="H29" s="36">
        <v>18</v>
      </c>
      <c r="I29" s="36">
        <v>35</v>
      </c>
      <c r="J29" s="39">
        <f>ROUNDDOWN(H29/I29,3)</f>
        <v>0.514</v>
      </c>
      <c r="K29" s="36">
        <v>3</v>
      </c>
      <c r="L29" s="40"/>
      <c r="N29">
        <v>7802</v>
      </c>
    </row>
    <row r="30" spans="2:14" ht="15" customHeight="1">
      <c r="B30" s="36">
        <v>2</v>
      </c>
      <c r="C30" s="37" t="str">
        <f>VLOOKUP(N30,'[1]LEDEN'!A:E,2,FALSE)</f>
        <v>MAES Hendrik</v>
      </c>
      <c r="D30" s="38"/>
      <c r="E30" s="38"/>
      <c r="F30" s="36">
        <v>2</v>
      </c>
      <c r="G30" s="36"/>
      <c r="H30" s="36">
        <v>18</v>
      </c>
      <c r="I30" s="36">
        <v>36</v>
      </c>
      <c r="J30" s="39">
        <f>ROUNDDOWN(H30/I30,3)</f>
        <v>0.5</v>
      </c>
      <c r="K30" s="36">
        <v>5</v>
      </c>
      <c r="L30" s="41">
        <v>2</v>
      </c>
      <c r="N30">
        <v>6074</v>
      </c>
    </row>
    <row r="31" spans="2:14" ht="15" customHeight="1">
      <c r="B31" s="36">
        <v>3</v>
      </c>
      <c r="C31" s="37" t="str">
        <f>VLOOKUP(N31,'[1]LEDEN'!A:E,2,FALSE)</f>
        <v>CALLIAUW Ludovicus</v>
      </c>
      <c r="D31" s="38"/>
      <c r="E31" s="38"/>
      <c r="F31" s="36">
        <v>0</v>
      </c>
      <c r="G31" s="36"/>
      <c r="H31" s="36">
        <v>17</v>
      </c>
      <c r="I31" s="36">
        <v>35</v>
      </c>
      <c r="J31" s="39">
        <f>ROUNDDOWN(H31/I31,3)</f>
        <v>0.485</v>
      </c>
      <c r="K31" s="36">
        <v>3</v>
      </c>
      <c r="L31" s="41"/>
      <c r="N31">
        <v>1102</v>
      </c>
    </row>
    <row r="32" spans="1:12" ht="15" customHeight="1">
      <c r="A32" s="42"/>
      <c r="B32" s="43"/>
      <c r="C32" s="54" t="s">
        <v>23</v>
      </c>
      <c r="D32" s="42"/>
      <c r="E32" s="42" t="s">
        <v>21</v>
      </c>
      <c r="F32" s="45">
        <f>SUM(F29:F31)</f>
        <v>4</v>
      </c>
      <c r="G32" s="45">
        <f>SUM(G29:G31)</f>
        <v>0</v>
      </c>
      <c r="H32" s="45">
        <f>SUM(H29:H31)</f>
        <v>53</v>
      </c>
      <c r="I32" s="45">
        <f>SUM(I29:I31)</f>
        <v>106</v>
      </c>
      <c r="J32" s="46">
        <f>ROUNDDOWN(H32/I32,3)</f>
        <v>0.5</v>
      </c>
      <c r="K32" s="45">
        <f>MAX(K29:K31)</f>
        <v>5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VLOOKUP(L35,'[1]LEDEN'!A:E,2,FALSE)</f>
        <v>MAES Hendrik</v>
      </c>
      <c r="C35" s="27"/>
      <c r="D35" s="27"/>
      <c r="E35" s="27"/>
      <c r="F35" s="27" t="s">
        <v>13</v>
      </c>
      <c r="G35" s="29" t="str">
        <f>VLOOKUP(L35,'[1]LEDEN'!A:E,3,FALSE)</f>
        <v>OS</v>
      </c>
      <c r="H35" s="29"/>
      <c r="I35" s="27"/>
      <c r="J35" s="30"/>
      <c r="K35" s="27"/>
      <c r="L35" s="31">
        <v>6074</v>
      </c>
    </row>
    <row r="37" spans="6:12" ht="12.75">
      <c r="F37" s="32" t="s">
        <v>14</v>
      </c>
      <c r="G37" s="33" t="s">
        <v>15</v>
      </c>
      <c r="H37" s="33">
        <v>2.3</v>
      </c>
      <c r="I37" s="34" t="s">
        <v>16</v>
      </c>
      <c r="J37" s="35" t="s">
        <v>17</v>
      </c>
      <c r="K37" s="33" t="s">
        <v>18</v>
      </c>
      <c r="L37" s="33" t="s">
        <v>19</v>
      </c>
    </row>
    <row r="38" spans="2:14" ht="15" customHeight="1">
      <c r="B38" s="36">
        <v>1</v>
      </c>
      <c r="C38" s="37" t="str">
        <f>VLOOKUP(N38,'[1]LEDEN'!A:E,2,FALSE)</f>
        <v>CALLIAUW Ludovicus</v>
      </c>
      <c r="D38" s="38"/>
      <c r="E38" s="38"/>
      <c r="F38" s="36">
        <v>0</v>
      </c>
      <c r="G38" s="36"/>
      <c r="H38" s="36">
        <v>17</v>
      </c>
      <c r="I38" s="36">
        <v>60</v>
      </c>
      <c r="J38" s="39">
        <f>ROUNDDOWN(H38/I38,3)</f>
        <v>0.283</v>
      </c>
      <c r="K38" s="36">
        <v>2</v>
      </c>
      <c r="L38" s="40"/>
      <c r="N38">
        <v>1102</v>
      </c>
    </row>
    <row r="39" spans="2:14" ht="15" customHeight="1">
      <c r="B39" s="36">
        <v>2</v>
      </c>
      <c r="C39" s="37" t="str">
        <f>VLOOKUP(N39,'[1]LEDEN'!A:E,2,FALSE)</f>
        <v>DE CORTE Jan</v>
      </c>
      <c r="D39" s="38"/>
      <c r="E39" s="38"/>
      <c r="F39" s="36">
        <v>0</v>
      </c>
      <c r="G39" s="36"/>
      <c r="H39" s="36">
        <v>9</v>
      </c>
      <c r="I39" s="36">
        <v>36</v>
      </c>
      <c r="J39" s="39">
        <f>ROUNDDOWN(H39/I39,3)</f>
        <v>0.25</v>
      </c>
      <c r="K39" s="36">
        <v>2</v>
      </c>
      <c r="L39" s="41">
        <v>4</v>
      </c>
      <c r="N39">
        <v>6678</v>
      </c>
    </row>
    <row r="40" spans="2:14" ht="15" customHeight="1">
      <c r="B40" s="36">
        <v>3</v>
      </c>
      <c r="C40" s="37" t="str">
        <f>VLOOKUP(N40,'[1]LEDEN'!A:E,2,FALSE)</f>
        <v>DOUCHAMPS Olivier</v>
      </c>
      <c r="D40" s="38"/>
      <c r="E40" s="38"/>
      <c r="F40" s="36">
        <v>0</v>
      </c>
      <c r="G40" s="36"/>
      <c r="H40" s="36">
        <v>15</v>
      </c>
      <c r="I40" s="36">
        <v>59</v>
      </c>
      <c r="J40" s="39">
        <f>ROUNDDOWN(H40/I40,3)</f>
        <v>0.254</v>
      </c>
      <c r="K40" s="36">
        <v>2</v>
      </c>
      <c r="L40" s="41"/>
      <c r="N40">
        <v>7802</v>
      </c>
    </row>
    <row r="41" spans="1:12" ht="15" customHeight="1">
      <c r="A41" s="42"/>
      <c r="B41" s="43"/>
      <c r="C41" s="44" t="s">
        <v>20</v>
      </c>
      <c r="D41" s="42"/>
      <c r="E41" s="42" t="s">
        <v>21</v>
      </c>
      <c r="F41" s="45">
        <f>SUM(F38:F40)</f>
        <v>0</v>
      </c>
      <c r="G41" s="45">
        <f>SUM(G38:G40)</f>
        <v>0</v>
      </c>
      <c r="H41" s="45">
        <f>SUM(H38:H40)</f>
        <v>41</v>
      </c>
      <c r="I41" s="45">
        <f>SUM(I38:I40)</f>
        <v>155</v>
      </c>
      <c r="J41" s="46">
        <f>ROUNDDOWN(H41/I41,3)</f>
        <v>0.264</v>
      </c>
      <c r="K41" s="45">
        <f>MAX(K38:K40)</f>
        <v>2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12" ht="15">
      <c r="A44" s="55" t="s">
        <v>24</v>
      </c>
      <c r="B44" s="56"/>
      <c r="C44" s="55"/>
      <c r="D44" s="56"/>
      <c r="E44" s="56"/>
      <c r="F44" s="56"/>
      <c r="G44" s="56"/>
      <c r="H44" s="55" t="s">
        <v>25</v>
      </c>
      <c r="I44" s="55"/>
      <c r="J44" s="55"/>
      <c r="K44" s="56"/>
      <c r="L44" s="56"/>
    </row>
    <row r="45" spans="1:12" ht="15">
      <c r="A45" s="57"/>
      <c r="B45" s="56"/>
      <c r="C45" s="57"/>
      <c r="D45" s="56"/>
      <c r="E45" s="56"/>
      <c r="F45" s="56"/>
      <c r="G45" s="56"/>
      <c r="H45" s="55" t="s">
        <v>26</v>
      </c>
      <c r="I45" s="55"/>
      <c r="J45" s="55"/>
      <c r="K45" s="56"/>
      <c r="L45" s="56"/>
    </row>
    <row r="46" spans="1:12" ht="15">
      <c r="A46" s="55" t="s">
        <v>27</v>
      </c>
      <c r="B46" s="56"/>
      <c r="C46" s="57"/>
      <c r="D46" s="58"/>
      <c r="E46" s="56"/>
      <c r="F46" s="56"/>
      <c r="G46" s="56"/>
      <c r="H46" s="56"/>
      <c r="I46" s="56"/>
      <c r="J46" s="56"/>
      <c r="K46" s="56"/>
      <c r="L46" s="56"/>
    </row>
    <row r="47" spans="1:12" ht="15">
      <c r="A47" s="58">
        <v>1102</v>
      </c>
      <c r="B47" s="58" t="s">
        <v>22</v>
      </c>
      <c r="C47" s="59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5">
      <c r="A48" s="58" t="s">
        <v>28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0" ht="12.75">
      <c r="A49" s="60"/>
      <c r="B49" s="56"/>
      <c r="C49" s="56"/>
      <c r="J49"/>
    </row>
    <row r="50" spans="4:12" ht="15">
      <c r="D50" s="61">
        <v>42074</v>
      </c>
      <c r="E50" s="56"/>
      <c r="F50" s="56"/>
      <c r="G50" s="56"/>
      <c r="H50" s="55" t="s">
        <v>29</v>
      </c>
      <c r="I50" s="62" t="s">
        <v>30</v>
      </c>
      <c r="J50" s="62"/>
      <c r="K50" s="62"/>
      <c r="L50" s="62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2015-03-10T19:02:44Z</dcterms:created>
  <dcterms:modified xsi:type="dcterms:W3CDTF">2015-03-10T19:03:57Z</dcterms:modified>
  <cp:category/>
  <cp:version/>
  <cp:contentType/>
  <cp:contentStatus/>
</cp:coreProperties>
</file>