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<sst xmlns="http://schemas.openxmlformats.org/spreadsheetml/2006/main" count="60" uniqueCount="31">
  <si>
    <t>VAN WESEMAEL,Walter</t>
  </si>
  <si>
    <t xml:space="preserve">DSB : </t>
  </si>
  <si>
    <t>K. Z.E. OUDENBURG</t>
  </si>
  <si>
    <t>DEPRINCE Luc</t>
  </si>
  <si>
    <t>22/23.03.2014</t>
  </si>
  <si>
    <t>DISTRICT WAASLAND</t>
  </si>
  <si>
    <t xml:space="preserve">GEW. FINALE : </t>
  </si>
  <si>
    <t>Totaal</t>
  </si>
  <si>
    <t>OG</t>
  </si>
  <si>
    <t>Pl.</t>
  </si>
  <si>
    <t>Serie</t>
  </si>
  <si>
    <t>Gemiddelde</t>
  </si>
  <si>
    <t>Beurten</t>
  </si>
  <si>
    <t>Caram:</t>
  </si>
  <si>
    <t>P.M.</t>
  </si>
  <si>
    <t>Club:</t>
  </si>
  <si>
    <t xml:space="preserve">Speler: </t>
  </si>
  <si>
    <t>MG</t>
  </si>
  <si>
    <t xml:space="preserve">VZW/ASBL – Zetel/Siège : 3000 LEUVEN,Martelarenplein 13 </t>
  </si>
  <si>
    <t>BRUGGE - ZEEKUST</t>
  </si>
  <si>
    <t xml:space="preserve">District : </t>
  </si>
  <si>
    <t>OOSTENDSE B.A.</t>
  </si>
  <si>
    <t>Lokaal:</t>
  </si>
  <si>
    <t>01/02/1014</t>
  </si>
  <si>
    <t>datum:</t>
  </si>
  <si>
    <t xml:space="preserve">        KLEIN</t>
  </si>
  <si>
    <t xml:space="preserve">                       Districtfinale 5° KLASSE BANDSTOTEN</t>
  </si>
  <si>
    <t>Kompetitie:</t>
  </si>
  <si>
    <t>F.R.B.B.</t>
  </si>
  <si>
    <t xml:space="preserve">                         GEWEST   BEIDE VLAANDEREN</t>
  </si>
  <si>
    <t>K.B.B.B.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</si>
</sst>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36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color indexed="10"/>
      <name val="Arial"/>
      <family val="2"/>
    </font>
    <font>
      <i/>
      <u val="single"/>
      <sz val="8"/>
      <name val="@Arial Unicode MS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18" fillId="0" borderId="0" xfId="55" applyFont="1" applyAlignment="1">
      <alignment horizontal="left"/>
      <protection/>
    </xf>
    <xf numFmtId="0" fontId="18" fillId="0" borderId="0" xfId="55" applyFont="1">
      <alignment/>
      <protection/>
    </xf>
    <xf numFmtId="0" fontId="0" fillId="0" borderId="0" xfId="55">
      <alignment/>
      <protection/>
    </xf>
    <xf numFmtId="14" fontId="18" fillId="0" borderId="0" xfId="55" applyNumberFormat="1" applyFont="1">
      <alignment/>
      <protection/>
    </xf>
    <xf numFmtId="0" fontId="0" fillId="0" borderId="0" xfId="55" applyAlignment="1">
      <alignment horizontal="center"/>
      <protection/>
    </xf>
    <xf numFmtId="0" fontId="1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19" fillId="0" borderId="0" xfId="55" applyFont="1">
      <alignment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1" xfId="57" applyBorder="1">
      <alignment/>
      <protection/>
    </xf>
    <xf numFmtId="0" fontId="20" fillId="0" borderId="12" xfId="57" applyFont="1" applyBorder="1" applyAlignment="1">
      <alignment horizontal="center"/>
      <protection/>
    </xf>
    <xf numFmtId="2" fontId="20" fillId="0" borderId="12" xfId="57" applyNumberFormat="1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21" fillId="0" borderId="13" xfId="57" applyFont="1" applyBorder="1" applyAlignment="1">
      <alignment horizontal="center" vertical="center"/>
      <protection/>
    </xf>
    <xf numFmtId="0" fontId="0" fillId="0" borderId="12" xfId="57" applyBorder="1" applyAlignment="1">
      <alignment horizontal="center"/>
      <protection/>
    </xf>
    <xf numFmtId="2" fontId="0" fillId="0" borderId="12" xfId="57" applyNumberFormat="1" applyBorder="1" applyAlignment="1">
      <alignment horizontal="center"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0" fillId="0" borderId="16" xfId="57" applyBorder="1">
      <alignment/>
      <protection/>
    </xf>
    <xf numFmtId="0" fontId="22" fillId="33" borderId="12" xfId="57" applyFont="1" applyFill="1" applyBorder="1" applyAlignment="1">
      <alignment horizontal="center"/>
      <protection/>
    </xf>
    <xf numFmtId="0" fontId="23" fillId="33" borderId="12" xfId="57" applyFont="1" applyFill="1" applyBorder="1" applyAlignment="1">
      <alignment horizontal="center"/>
      <protection/>
    </xf>
    <xf numFmtId="0" fontId="22" fillId="33" borderId="12" xfId="57" applyFont="1" applyFill="1" applyBorder="1" applyAlignment="1">
      <alignment horizontal="left"/>
      <protection/>
    </xf>
    <xf numFmtId="0" fontId="22" fillId="33" borderId="12" xfId="57" applyFont="1" applyFill="1" applyBorder="1">
      <alignment/>
      <protection/>
    </xf>
    <xf numFmtId="0" fontId="24" fillId="0" borderId="17" xfId="57" applyFont="1" applyBorder="1" quotePrefix="1">
      <alignment/>
      <protection/>
    </xf>
    <xf numFmtId="0" fontId="0" fillId="0" borderId="17" xfId="57" applyBorder="1">
      <alignment/>
      <protection/>
    </xf>
    <xf numFmtId="0" fontId="24" fillId="0" borderId="17" xfId="57" applyFont="1" applyBorder="1" applyAlignment="1">
      <alignment horizontal="left"/>
      <protection/>
    </xf>
    <xf numFmtId="0" fontId="24" fillId="0" borderId="17" xfId="57" applyFont="1" applyBorder="1">
      <alignment/>
      <protection/>
    </xf>
    <xf numFmtId="0" fontId="21" fillId="34" borderId="13" xfId="57" applyFont="1" applyFill="1" applyBorder="1" applyAlignment="1">
      <alignment horizontal="center" vertical="center"/>
      <protection/>
    </xf>
    <xf numFmtId="2" fontId="0" fillId="0" borderId="0" xfId="57" applyNumberFormat="1">
      <alignment/>
      <protection/>
    </xf>
    <xf numFmtId="0" fontId="25" fillId="0" borderId="0" xfId="0" applyFont="1" applyAlignment="1">
      <alignment/>
    </xf>
    <xf numFmtId="0" fontId="0" fillId="33" borderId="18" xfId="57" applyFill="1" applyBorder="1" applyAlignment="1">
      <alignment vertical="center"/>
      <protection/>
    </xf>
    <xf numFmtId="0" fontId="0" fillId="33" borderId="19" xfId="57" applyFill="1" applyBorder="1" applyAlignment="1">
      <alignment vertical="center"/>
      <protection/>
    </xf>
    <xf numFmtId="0" fontId="0" fillId="33" borderId="19" xfId="57" applyFill="1" applyBorder="1" applyAlignment="1">
      <alignment horizontal="center" vertical="center"/>
      <protection/>
    </xf>
    <xf numFmtId="0" fontId="0" fillId="33" borderId="20" xfId="57" applyFill="1" applyBorder="1" applyAlignment="1">
      <alignment vertical="center"/>
      <protection/>
    </xf>
    <xf numFmtId="0" fontId="18" fillId="33" borderId="21" xfId="57" applyFont="1" applyFill="1" applyBorder="1" applyAlignment="1">
      <alignment horizontal="left" vertical="center"/>
      <protection/>
    </xf>
    <xf numFmtId="0" fontId="18" fillId="33" borderId="0" xfId="57" applyFont="1" applyFill="1" applyBorder="1" applyAlignment="1">
      <alignment horizontal="left" vertical="center"/>
      <protection/>
    </xf>
    <xf numFmtId="0" fontId="0" fillId="33" borderId="0" xfId="57" applyFont="1" applyFill="1" applyBorder="1" applyAlignment="1">
      <alignment horizontal="right" vertical="center"/>
      <protection/>
    </xf>
    <xf numFmtId="0" fontId="26" fillId="33" borderId="0" xfId="57" applyFont="1" applyFill="1" applyBorder="1" applyAlignment="1">
      <alignment horizontal="left" vertical="center"/>
      <protection/>
    </xf>
    <xf numFmtId="0" fontId="0" fillId="33" borderId="0" xfId="57" applyFill="1" applyBorder="1" applyAlignment="1">
      <alignment horizontal="left" vertical="center"/>
      <protection/>
    </xf>
    <xf numFmtId="15" fontId="27" fillId="33" borderId="0" xfId="57" applyNumberFormat="1" applyFont="1" applyFill="1" applyBorder="1" applyAlignment="1">
      <alignment horizontal="center" vertical="center"/>
      <protection/>
    </xf>
    <xf numFmtId="0" fontId="0" fillId="33" borderId="0" xfId="57" applyFill="1" applyBorder="1" applyAlignment="1">
      <alignment horizontal="center" vertical="center"/>
      <protection/>
    </xf>
    <xf numFmtId="0" fontId="0" fillId="33" borderId="22" xfId="57" applyFill="1" applyBorder="1" applyAlignment="1">
      <alignment vertical="center"/>
      <protection/>
    </xf>
    <xf numFmtId="0" fontId="0" fillId="33" borderId="21" xfId="57" applyFill="1" applyBorder="1" applyAlignment="1">
      <alignment vertical="center"/>
      <protection/>
    </xf>
    <xf numFmtId="0" fontId="27" fillId="33" borderId="0" xfId="57" applyFont="1" applyFill="1" applyBorder="1" applyAlignment="1">
      <alignment vertical="center"/>
      <protection/>
    </xf>
    <xf numFmtId="0" fontId="0" fillId="33" borderId="0" xfId="57" applyFill="1" applyBorder="1" applyAlignment="1">
      <alignment vertical="center"/>
      <protection/>
    </xf>
    <xf numFmtId="0" fontId="28" fillId="33" borderId="23" xfId="57" applyFont="1" applyFill="1" applyBorder="1" applyAlignment="1">
      <alignment horizontal="right" vertical="center"/>
      <protection/>
    </xf>
    <xf numFmtId="0" fontId="0" fillId="33" borderId="24" xfId="57" applyFill="1" applyBorder="1" applyAlignment="1">
      <alignment vertical="center"/>
      <protection/>
    </xf>
    <xf numFmtId="0" fontId="29" fillId="33" borderId="24" xfId="57" applyFont="1" applyFill="1" applyBorder="1" applyAlignment="1">
      <alignment vertical="center"/>
      <protection/>
    </xf>
    <xf numFmtId="0" fontId="0" fillId="33" borderId="24" xfId="57" applyFill="1" applyBorder="1" applyAlignment="1">
      <alignment horizontal="center" vertical="center"/>
      <protection/>
    </xf>
    <xf numFmtId="0" fontId="28" fillId="33" borderId="25" xfId="57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8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75" zoomScaleNormal="75" zoomScalePageLayoutView="0" workbookViewId="0" topLeftCell="A1">
      <selection activeCell="D50" sqref="D50"/>
    </sheetView>
  </sheetViews>
  <sheetFormatPr defaultColWidth="9.140625" defaultRowHeight="12.75"/>
  <cols>
    <col min="1" max="1" width="9.57421875" style="1" customWidth="1"/>
    <col min="2" max="2" width="3.140625" style="2" customWidth="1"/>
    <col min="3" max="3" width="6.7109375" style="1" customWidth="1"/>
    <col min="4" max="4" width="15.00390625" style="1" customWidth="1"/>
    <col min="5" max="5" width="8.8515625" style="1" customWidth="1"/>
    <col min="6" max="6" width="4.57421875" style="1" customWidth="1"/>
    <col min="7" max="8" width="8.140625" style="1" customWidth="1"/>
    <col min="9" max="9" width="7.28125" style="1" customWidth="1"/>
    <col min="10" max="10" width="8.140625" style="1" customWidth="1"/>
    <col min="11" max="11" width="6.57421875" style="1" customWidth="1"/>
    <col min="12" max="12" width="7.421875" style="1" customWidth="1"/>
    <col min="13" max="13" width="5.7109375" style="1" customWidth="1"/>
    <col min="14" max="16384" width="9.140625" style="1" customWidth="1"/>
  </cols>
  <sheetData>
    <row r="1" spans="1:13" s="1" customFormat="1" ht="15.75" customHeight="1">
      <c r="A1" s="54" t="s">
        <v>30</v>
      </c>
      <c r="B1" s="53"/>
      <c r="C1" s="51"/>
      <c r="D1" s="52" t="s">
        <v>29</v>
      </c>
      <c r="E1" s="51"/>
      <c r="F1" s="51"/>
      <c r="G1" s="51"/>
      <c r="H1" s="51"/>
      <c r="I1" s="51"/>
      <c r="J1" s="51"/>
      <c r="K1" s="51"/>
      <c r="L1" s="51"/>
      <c r="M1" s="50" t="s">
        <v>28</v>
      </c>
    </row>
    <row r="2" spans="1:13" s="1" customFormat="1" ht="12.75" customHeight="1">
      <c r="A2" s="46" t="s">
        <v>27</v>
      </c>
      <c r="B2" s="45"/>
      <c r="C2" s="49"/>
      <c r="D2" s="48" t="s">
        <v>26</v>
      </c>
      <c r="E2" s="48"/>
      <c r="F2" s="49"/>
      <c r="G2" s="49"/>
      <c r="H2" s="49"/>
      <c r="I2" s="49"/>
      <c r="J2" s="49"/>
      <c r="K2" s="49"/>
      <c r="L2" s="48" t="s">
        <v>25</v>
      </c>
      <c r="M2" s="47"/>
    </row>
    <row r="3" spans="1:13" s="1" customFormat="1" ht="17.25" customHeight="1">
      <c r="A3" s="46" t="s">
        <v>24</v>
      </c>
      <c r="B3" s="45"/>
      <c r="C3" s="44" t="s">
        <v>23</v>
      </c>
      <c r="D3" s="44"/>
      <c r="E3" s="43" t="s">
        <v>22</v>
      </c>
      <c r="F3" s="42" t="s">
        <v>21</v>
      </c>
      <c r="G3" s="42"/>
      <c r="H3" s="42"/>
      <c r="I3" s="42"/>
      <c r="J3" s="41" t="s">
        <v>20</v>
      </c>
      <c r="K3" s="40" t="s">
        <v>19</v>
      </c>
      <c r="L3" s="40"/>
      <c r="M3" s="39"/>
    </row>
    <row r="4" spans="1:13" s="1" customFormat="1" ht="3.75" customHeight="1">
      <c r="A4" s="38"/>
      <c r="B4" s="37"/>
      <c r="C4" s="36"/>
      <c r="D4" s="36"/>
      <c r="E4" s="36"/>
      <c r="F4" s="36"/>
      <c r="G4" s="36"/>
      <c r="H4" s="36"/>
      <c r="I4" s="36"/>
      <c r="J4" s="36"/>
      <c r="K4" s="36"/>
      <c r="L4" s="36"/>
      <c r="M4" s="35"/>
    </row>
    <row r="5" s="1" customFormat="1" ht="11.25" customHeight="1">
      <c r="B5" s="34" t="s">
        <v>18</v>
      </c>
    </row>
    <row r="6" s="1" customFormat="1" ht="5.25" customHeight="1">
      <c r="B6" s="2"/>
    </row>
    <row r="7" spans="1:12" s="1" customFormat="1" ht="12.75">
      <c r="A7" s="29" t="s">
        <v>16</v>
      </c>
      <c r="B7" s="31" t="str">
        <f>VLOOKUP(L7,'[1]LEDEN'!A:E,2,FALSE)</f>
        <v>STEMGEE Hugo</v>
      </c>
      <c r="C7" s="29"/>
      <c r="D7" s="29"/>
      <c r="E7" s="29"/>
      <c r="F7" s="29" t="s">
        <v>15</v>
      </c>
      <c r="G7" s="30" t="str">
        <f>VLOOKUP(L7,'[1]LEDEN'!A:E,3,FALSE)</f>
        <v>OBA</v>
      </c>
      <c r="H7" s="30"/>
      <c r="I7" s="29"/>
      <c r="J7" s="29"/>
      <c r="K7" s="29"/>
      <c r="L7" s="28">
        <v>4265</v>
      </c>
    </row>
    <row r="8" s="1" customFormat="1" ht="6" customHeight="1">
      <c r="B8" s="2"/>
    </row>
    <row r="9" spans="2:12" s="1" customFormat="1" ht="12.75">
      <c r="B9" s="2"/>
      <c r="F9" s="27" t="s">
        <v>14</v>
      </c>
      <c r="G9" s="24" t="s">
        <v>13</v>
      </c>
      <c r="H9" s="24">
        <v>2.3</v>
      </c>
      <c r="I9" s="26" t="s">
        <v>12</v>
      </c>
      <c r="J9" s="25" t="s">
        <v>11</v>
      </c>
      <c r="K9" s="24" t="s">
        <v>10</v>
      </c>
      <c r="L9" s="24" t="s">
        <v>9</v>
      </c>
    </row>
    <row r="10" spans="2:14" s="1" customFormat="1" ht="15" customHeight="1">
      <c r="B10" s="19">
        <v>1</v>
      </c>
      <c r="C10" s="22" t="str">
        <f>VLOOKUP(N10,'[1]LEDEN'!A:E,2,FALSE)</f>
        <v>MAES Hendrik</v>
      </c>
      <c r="D10" s="21"/>
      <c r="E10" s="21"/>
      <c r="F10" s="19">
        <v>2</v>
      </c>
      <c r="G10" s="19"/>
      <c r="H10" s="19">
        <v>30</v>
      </c>
      <c r="I10" s="19">
        <v>23</v>
      </c>
      <c r="J10" s="20">
        <f>ROUNDDOWN(H10/I10,2)</f>
        <v>1.3</v>
      </c>
      <c r="K10" s="19">
        <v>5</v>
      </c>
      <c r="L10" s="23"/>
      <c r="N10" s="1">
        <v>6074</v>
      </c>
    </row>
    <row r="11" spans="2:14" s="1" customFormat="1" ht="15" customHeight="1">
      <c r="B11" s="19">
        <v>2</v>
      </c>
      <c r="C11" s="22" t="str">
        <f>VLOOKUP(N11,'[1]LEDEN'!A:E,2,FALSE)</f>
        <v>DE CUYPER René</v>
      </c>
      <c r="D11" s="21"/>
      <c r="E11" s="21"/>
      <c r="F11" s="19">
        <v>0</v>
      </c>
      <c r="G11" s="19"/>
      <c r="H11" s="19">
        <v>3</v>
      </c>
      <c r="I11" s="19">
        <v>7</v>
      </c>
      <c r="J11" s="20">
        <f>ROUNDDOWN(H11/I11,2)</f>
        <v>0.42</v>
      </c>
      <c r="K11" s="19">
        <v>2</v>
      </c>
      <c r="L11" s="18">
        <v>3</v>
      </c>
      <c r="N11" s="1">
        <v>4148</v>
      </c>
    </row>
    <row r="12" spans="2:14" s="1" customFormat="1" ht="15" customHeight="1">
      <c r="B12" s="19">
        <v>3</v>
      </c>
      <c r="C12" s="22" t="str">
        <f>VLOOKUP(N12,'[1]LEDEN'!A:E,2,FALSE)</f>
        <v>DEPRINCE Luc</v>
      </c>
      <c r="D12" s="21"/>
      <c r="E12" s="21"/>
      <c r="F12" s="19">
        <v>2</v>
      </c>
      <c r="G12" s="19"/>
      <c r="H12" s="19">
        <v>30</v>
      </c>
      <c r="I12" s="19">
        <v>17</v>
      </c>
      <c r="J12" s="20">
        <f>ROUNDDOWN(H12/I12,2)</f>
        <v>1.76</v>
      </c>
      <c r="K12" s="19">
        <v>4</v>
      </c>
      <c r="L12" s="18"/>
      <c r="N12" s="1">
        <v>9254</v>
      </c>
    </row>
    <row r="13" spans="2:12" s="1" customFormat="1" ht="15" customHeight="1" hidden="1">
      <c r="B13" s="19">
        <v>4</v>
      </c>
      <c r="C13" s="22" t="e">
        <f>VLOOKUP(N13,'[1]LEDEN'!A:E,2,FALSE)</f>
        <v>#N/A</v>
      </c>
      <c r="D13" s="21"/>
      <c r="E13" s="21"/>
      <c r="F13" s="19"/>
      <c r="G13" s="19"/>
      <c r="H13" s="19">
        <f>G13/8*7</f>
        <v>0</v>
      </c>
      <c r="I13" s="19"/>
      <c r="J13" s="20" t="e">
        <f>ROUNDDOWN(H13/I13,2)</f>
        <v>#DIV/0!</v>
      </c>
      <c r="K13" s="19"/>
      <c r="L13" s="18"/>
    </row>
    <row r="14" spans="1:13" s="1" customFormat="1" ht="15" customHeight="1">
      <c r="A14" s="16"/>
      <c r="B14" s="17"/>
      <c r="C14" s="16" t="s">
        <v>17</v>
      </c>
      <c r="D14" s="16"/>
      <c r="E14" s="16" t="s">
        <v>7</v>
      </c>
      <c r="F14" s="14">
        <f>SUM(F10:F13)</f>
        <v>4</v>
      </c>
      <c r="G14" s="14">
        <f>SUM(G10:G13)</f>
        <v>0</v>
      </c>
      <c r="H14" s="14">
        <f>SUM(H10:H13)</f>
        <v>63</v>
      </c>
      <c r="I14" s="14">
        <f>SUM(I10:I13)</f>
        <v>47</v>
      </c>
      <c r="J14" s="15">
        <f>ROUNDDOWN(H14/I14,2)</f>
        <v>1.34</v>
      </c>
      <c r="K14" s="14">
        <f>MAX(K10:K13)</f>
        <v>5</v>
      </c>
      <c r="L14" s="13"/>
      <c r="M14" s="33"/>
    </row>
    <row r="15" spans="1:12" s="1" customFormat="1" ht="8.25" customHeight="1" thickBot="1">
      <c r="A15" s="11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="1" customFormat="1" ht="7.5" customHeight="1">
      <c r="B16" s="2"/>
    </row>
    <row r="17" spans="1:12" s="1" customFormat="1" ht="12.75">
      <c r="A17" s="29" t="s">
        <v>16</v>
      </c>
      <c r="B17" s="31" t="str">
        <f>VLOOKUP(L17,'[1]LEDEN'!A:E,2,FALSE)</f>
        <v>DE CUYPER René</v>
      </c>
      <c r="C17" s="29"/>
      <c r="D17" s="29"/>
      <c r="E17" s="29"/>
      <c r="F17" s="29" t="s">
        <v>15</v>
      </c>
      <c r="G17" s="30" t="str">
        <f>VLOOKUP(L17,'[1]LEDEN'!A:E,3,FALSE)</f>
        <v>K.Br</v>
      </c>
      <c r="H17" s="30"/>
      <c r="I17" s="29"/>
      <c r="J17" s="29"/>
      <c r="K17" s="29"/>
      <c r="L17" s="28">
        <v>4148</v>
      </c>
    </row>
    <row r="18" s="1" customFormat="1" ht="6" customHeight="1">
      <c r="B18" s="2"/>
    </row>
    <row r="19" spans="2:12" s="1" customFormat="1" ht="12.75">
      <c r="B19" s="2"/>
      <c r="F19" s="24" t="s">
        <v>14</v>
      </c>
      <c r="G19" s="24" t="s">
        <v>13</v>
      </c>
      <c r="H19" s="24">
        <v>2.3</v>
      </c>
      <c r="I19" s="24" t="s">
        <v>12</v>
      </c>
      <c r="J19" s="25" t="s">
        <v>11</v>
      </c>
      <c r="K19" s="24" t="s">
        <v>10</v>
      </c>
      <c r="L19" s="24" t="s">
        <v>9</v>
      </c>
    </row>
    <row r="20" spans="2:14" s="1" customFormat="1" ht="15" customHeight="1">
      <c r="B20" s="19">
        <v>1</v>
      </c>
      <c r="C20" s="22" t="str">
        <f>VLOOKUP(N20,'[1]LEDEN'!A:E,2,FALSE)</f>
        <v>DEPRINCE Luc</v>
      </c>
      <c r="D20" s="21"/>
      <c r="E20" s="21"/>
      <c r="F20" s="19">
        <v>0</v>
      </c>
      <c r="G20" s="19"/>
      <c r="H20" s="19">
        <v>18</v>
      </c>
      <c r="I20" s="19">
        <v>19</v>
      </c>
      <c r="J20" s="20">
        <f>ROUNDDOWN(H20/I20,2)</f>
        <v>0.94</v>
      </c>
      <c r="K20" s="19">
        <v>3</v>
      </c>
      <c r="L20" s="23"/>
      <c r="N20" s="1">
        <v>9254</v>
      </c>
    </row>
    <row r="21" spans="2:14" s="1" customFormat="1" ht="15" customHeight="1">
      <c r="B21" s="19">
        <v>2</v>
      </c>
      <c r="C21" s="22" t="str">
        <f>VLOOKUP(N21,'[1]LEDEN'!A:E,2,FALSE)</f>
        <v>STEMGEE Hugo</v>
      </c>
      <c r="D21" s="21"/>
      <c r="E21" s="21"/>
      <c r="F21" s="19">
        <v>2</v>
      </c>
      <c r="G21" s="19"/>
      <c r="H21" s="19">
        <v>30</v>
      </c>
      <c r="I21" s="19">
        <v>7</v>
      </c>
      <c r="J21" s="20">
        <f>ROUNDDOWN(H21/I21,2)</f>
        <v>4.28</v>
      </c>
      <c r="K21" s="19">
        <v>15</v>
      </c>
      <c r="L21" s="18">
        <v>2</v>
      </c>
      <c r="N21" s="1">
        <v>4265</v>
      </c>
    </row>
    <row r="22" spans="2:14" s="1" customFormat="1" ht="15" customHeight="1">
      <c r="B22" s="19">
        <v>3</v>
      </c>
      <c r="C22" s="22" t="str">
        <f>VLOOKUP(N22,'[1]LEDEN'!A:E,2,FALSE)</f>
        <v>MAES Hendrik</v>
      </c>
      <c r="D22" s="21"/>
      <c r="E22" s="21"/>
      <c r="F22" s="19">
        <v>2</v>
      </c>
      <c r="G22" s="19"/>
      <c r="H22" s="19">
        <v>30</v>
      </c>
      <c r="I22" s="19">
        <v>28</v>
      </c>
      <c r="J22" s="20">
        <f>ROUNDDOWN(H22/I22,2)</f>
        <v>1.07</v>
      </c>
      <c r="K22" s="19">
        <v>5</v>
      </c>
      <c r="L22" s="18"/>
      <c r="N22" s="1">
        <v>6074</v>
      </c>
    </row>
    <row r="23" spans="1:12" s="1" customFormat="1" ht="15" customHeight="1">
      <c r="A23" s="16"/>
      <c r="B23" s="17"/>
      <c r="C23" s="16" t="s">
        <v>17</v>
      </c>
      <c r="D23" s="16"/>
      <c r="E23" s="16" t="s">
        <v>7</v>
      </c>
      <c r="F23" s="14">
        <f>SUM(F20:F22)</f>
        <v>4</v>
      </c>
      <c r="G23" s="14">
        <f>SUM(G20:G22)</f>
        <v>0</v>
      </c>
      <c r="H23" s="14">
        <f>SUM(H20:H22)</f>
        <v>78</v>
      </c>
      <c r="I23" s="14">
        <f>SUM(I20:I22)</f>
        <v>54</v>
      </c>
      <c r="J23" s="15">
        <f>ROUNDDOWN(H23/I23,2)</f>
        <v>1.44</v>
      </c>
      <c r="K23" s="14">
        <f>MAX(K20:K22)</f>
        <v>15</v>
      </c>
      <c r="L23" s="13"/>
    </row>
    <row r="24" spans="1:12" s="1" customFormat="1" ht="7.5" customHeight="1" thickBot="1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="1" customFormat="1" ht="7.5" customHeight="1">
      <c r="B25" s="2"/>
    </row>
    <row r="26" spans="1:12" s="1" customFormat="1" ht="12.75">
      <c r="A26" s="29" t="s">
        <v>16</v>
      </c>
      <c r="B26" s="31" t="str">
        <f>VLOOKUP(L26,'[1]LEDEN'!A:E,2,FALSE)</f>
        <v>DEPRINCE Luc</v>
      </c>
      <c r="C26" s="29"/>
      <c r="D26" s="29"/>
      <c r="E26" s="29"/>
      <c r="F26" s="29" t="s">
        <v>15</v>
      </c>
      <c r="G26" s="30" t="str">
        <f>VLOOKUP(L26,'[1]LEDEN'!A:E,3,FALSE)</f>
        <v>K.ZE</v>
      </c>
      <c r="H26" s="30"/>
      <c r="I26" s="29"/>
      <c r="J26" s="29"/>
      <c r="K26" s="29"/>
      <c r="L26" s="28">
        <v>9254</v>
      </c>
    </row>
    <row r="27" s="1" customFormat="1" ht="7.5" customHeight="1">
      <c r="B27" s="2"/>
    </row>
    <row r="28" spans="2:12" s="1" customFormat="1" ht="12.75">
      <c r="B28" s="2"/>
      <c r="F28" s="27" t="s">
        <v>14</v>
      </c>
      <c r="G28" s="24" t="s">
        <v>13</v>
      </c>
      <c r="H28" s="24">
        <v>2.3</v>
      </c>
      <c r="I28" s="26" t="s">
        <v>12</v>
      </c>
      <c r="J28" s="25" t="s">
        <v>11</v>
      </c>
      <c r="K28" s="24" t="s">
        <v>10</v>
      </c>
      <c r="L28" s="24" t="s">
        <v>9</v>
      </c>
    </row>
    <row r="29" spans="2:14" s="1" customFormat="1" ht="15" customHeight="1">
      <c r="B29" s="19">
        <v>1</v>
      </c>
      <c r="C29" s="22" t="str">
        <f>VLOOKUP(N29,'[1]LEDEN'!A:E,2,FALSE)</f>
        <v>DE CUYPER René</v>
      </c>
      <c r="D29" s="21"/>
      <c r="E29" s="21"/>
      <c r="F29" s="19">
        <v>2</v>
      </c>
      <c r="G29" s="19"/>
      <c r="H29" s="19">
        <v>30</v>
      </c>
      <c r="I29" s="19">
        <v>19</v>
      </c>
      <c r="J29" s="20">
        <f>ROUNDDOWN(H29/I29,2)</f>
        <v>1.57</v>
      </c>
      <c r="K29" s="19">
        <v>8</v>
      </c>
      <c r="L29" s="23"/>
      <c r="N29" s="1">
        <v>4148</v>
      </c>
    </row>
    <row r="30" spans="2:14" s="1" customFormat="1" ht="15" customHeight="1">
      <c r="B30" s="19">
        <v>2</v>
      </c>
      <c r="C30" s="22" t="str">
        <f>VLOOKUP(N30,'[1]LEDEN'!A:E,2,FALSE)</f>
        <v>MAES Hendrik</v>
      </c>
      <c r="D30" s="21"/>
      <c r="E30" s="21"/>
      <c r="F30" s="19">
        <v>2</v>
      </c>
      <c r="G30" s="19"/>
      <c r="H30" s="19">
        <v>30</v>
      </c>
      <c r="I30" s="19">
        <v>21</v>
      </c>
      <c r="J30" s="20">
        <f>ROUNDDOWN(H30/I30,2)</f>
        <v>1.42</v>
      </c>
      <c r="K30" s="19">
        <v>8</v>
      </c>
      <c r="L30" s="32">
        <v>1</v>
      </c>
      <c r="N30" s="1">
        <v>6074</v>
      </c>
    </row>
    <row r="31" spans="2:14" s="1" customFormat="1" ht="15" customHeight="1">
      <c r="B31" s="19">
        <v>3</v>
      </c>
      <c r="C31" s="22" t="str">
        <f>VLOOKUP(N31,'[1]LEDEN'!A:E,2,FALSE)</f>
        <v>STEMGEE Hugo</v>
      </c>
      <c r="D31" s="21"/>
      <c r="E31" s="21"/>
      <c r="F31" s="19">
        <v>0</v>
      </c>
      <c r="G31" s="19"/>
      <c r="H31" s="19">
        <v>24</v>
      </c>
      <c r="I31" s="19">
        <v>17</v>
      </c>
      <c r="J31" s="20">
        <f>ROUNDDOWN(H31/I31,2)</f>
        <v>1.41</v>
      </c>
      <c r="K31" s="19">
        <v>3</v>
      </c>
      <c r="L31" s="32"/>
      <c r="N31" s="1">
        <v>4265</v>
      </c>
    </row>
    <row r="32" spans="1:12" s="1" customFormat="1" ht="15" customHeight="1">
      <c r="A32" s="16"/>
      <c r="B32" s="17"/>
      <c r="C32" s="16" t="s">
        <v>17</v>
      </c>
      <c r="D32" s="16"/>
      <c r="E32" s="16" t="s">
        <v>7</v>
      </c>
      <c r="F32" s="14">
        <f>SUM(F29:F31)</f>
        <v>4</v>
      </c>
      <c r="G32" s="14">
        <f>SUM(G29:G31)</f>
        <v>0</v>
      </c>
      <c r="H32" s="14">
        <f>SUM(H29:H31)</f>
        <v>84</v>
      </c>
      <c r="I32" s="14">
        <f>SUM(I29:I31)</f>
        <v>57</v>
      </c>
      <c r="J32" s="15">
        <f>ROUNDDOWN(H32/I32,2)</f>
        <v>1.47</v>
      </c>
      <c r="K32" s="14">
        <f>MAX(K29:K31)</f>
        <v>8</v>
      </c>
      <c r="L32" s="13"/>
    </row>
    <row r="33" spans="1:12" s="1" customFormat="1" ht="6.75" customHeight="1" thickBot="1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="1" customFormat="1" ht="8.25" customHeight="1">
      <c r="B34" s="2"/>
    </row>
    <row r="35" spans="1:12" s="1" customFormat="1" ht="13.5" customHeight="1">
      <c r="A35" s="29" t="s">
        <v>16</v>
      </c>
      <c r="B35" s="31" t="str">
        <f>VLOOKUP(L35,'[1]LEDEN'!A:E,2,FALSE)</f>
        <v>MAES Hendrik</v>
      </c>
      <c r="C35" s="29"/>
      <c r="D35" s="29"/>
      <c r="E35" s="29"/>
      <c r="F35" s="29" t="s">
        <v>15</v>
      </c>
      <c r="G35" s="30" t="str">
        <f>VLOOKUP(L35,'[1]LEDEN'!A:E,3,FALSE)</f>
        <v>OS</v>
      </c>
      <c r="H35" s="30"/>
      <c r="I35" s="29"/>
      <c r="J35" s="29"/>
      <c r="K35" s="29"/>
      <c r="L35" s="28">
        <v>6074</v>
      </c>
    </row>
    <row r="36" s="1" customFormat="1" ht="8.25" customHeight="1">
      <c r="B36" s="2"/>
    </row>
    <row r="37" spans="2:12" s="1" customFormat="1" ht="12.75">
      <c r="B37" s="2"/>
      <c r="F37" s="27" t="s">
        <v>14</v>
      </c>
      <c r="G37" s="24" t="s">
        <v>13</v>
      </c>
      <c r="H37" s="24">
        <v>2.3</v>
      </c>
      <c r="I37" s="26" t="s">
        <v>12</v>
      </c>
      <c r="J37" s="25" t="s">
        <v>11</v>
      </c>
      <c r="K37" s="24" t="s">
        <v>10</v>
      </c>
      <c r="L37" s="24" t="s">
        <v>9</v>
      </c>
    </row>
    <row r="38" spans="2:14" s="1" customFormat="1" ht="15" customHeight="1">
      <c r="B38" s="19">
        <v>1</v>
      </c>
      <c r="C38" s="22" t="str">
        <f>VLOOKUP(N38,'[1]LEDEN'!A:E,2,FALSE)</f>
        <v>STEMGEE Hugo</v>
      </c>
      <c r="D38" s="21"/>
      <c r="E38" s="21"/>
      <c r="F38" s="19">
        <v>0</v>
      </c>
      <c r="G38" s="19"/>
      <c r="H38" s="19">
        <v>27</v>
      </c>
      <c r="I38" s="19">
        <v>23</v>
      </c>
      <c r="J38" s="20">
        <f>ROUNDDOWN(H38/I38,2)</f>
        <v>1.17</v>
      </c>
      <c r="K38" s="19">
        <v>6</v>
      </c>
      <c r="L38" s="23"/>
      <c r="N38" s="1">
        <v>4265</v>
      </c>
    </row>
    <row r="39" spans="2:14" s="1" customFormat="1" ht="15" customHeight="1">
      <c r="B39" s="19">
        <v>2</v>
      </c>
      <c r="C39" s="22" t="str">
        <f>VLOOKUP(N39,'[1]LEDEN'!A:E,2,FALSE)</f>
        <v>DEPRINCE Luc</v>
      </c>
      <c r="D39" s="21"/>
      <c r="E39" s="21"/>
      <c r="F39" s="19">
        <v>0</v>
      </c>
      <c r="G39" s="19"/>
      <c r="H39" s="19">
        <v>26</v>
      </c>
      <c r="I39" s="19">
        <v>21</v>
      </c>
      <c r="J39" s="20">
        <f>ROUNDDOWN(H39/I39,2)</f>
        <v>1.23</v>
      </c>
      <c r="K39" s="19">
        <v>4</v>
      </c>
      <c r="L39" s="18">
        <v>4</v>
      </c>
      <c r="N39" s="1">
        <v>9254</v>
      </c>
    </row>
    <row r="40" spans="2:14" s="1" customFormat="1" ht="15" customHeight="1">
      <c r="B40" s="19">
        <v>3</v>
      </c>
      <c r="C40" s="22" t="str">
        <f>VLOOKUP(N40,'[1]LEDEN'!A:E,2,FALSE)</f>
        <v>DE CUYPER René</v>
      </c>
      <c r="D40" s="21"/>
      <c r="E40" s="21"/>
      <c r="F40" s="19">
        <v>0</v>
      </c>
      <c r="G40" s="19"/>
      <c r="H40" s="19">
        <v>20</v>
      </c>
      <c r="I40" s="19">
        <v>28</v>
      </c>
      <c r="J40" s="20">
        <f>ROUNDDOWN(H40/I40,2)</f>
        <v>0.71</v>
      </c>
      <c r="K40" s="19">
        <v>7</v>
      </c>
      <c r="L40" s="18"/>
      <c r="N40" s="1">
        <v>4148</v>
      </c>
    </row>
    <row r="41" spans="1:12" s="1" customFormat="1" ht="15" customHeight="1">
      <c r="A41" s="16"/>
      <c r="B41" s="17"/>
      <c r="C41" s="16" t="s">
        <v>8</v>
      </c>
      <c r="D41" s="16"/>
      <c r="E41" s="16" t="s">
        <v>7</v>
      </c>
      <c r="F41" s="14">
        <f>SUM(F38:F40)</f>
        <v>0</v>
      </c>
      <c r="G41" s="14">
        <f>SUM(G38:G40)</f>
        <v>0</v>
      </c>
      <c r="H41" s="14">
        <f>SUM(H38:H40)</f>
        <v>73</v>
      </c>
      <c r="I41" s="14">
        <f>SUM(I38:I40)</f>
        <v>72</v>
      </c>
      <c r="J41" s="15">
        <f>ROUNDDOWN(H41/I41,2)</f>
        <v>1.01</v>
      </c>
      <c r="K41" s="14">
        <f>MAX(K38:K40)</f>
        <v>7</v>
      </c>
      <c r="L41" s="13"/>
    </row>
    <row r="42" spans="1:12" s="1" customFormat="1" ht="4.5" customHeight="1" thickBot="1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="1" customFormat="1" ht="6" customHeight="1">
      <c r="B43" s="2"/>
    </row>
    <row r="44" spans="1:12" ht="15">
      <c r="A44" s="4" t="s">
        <v>6</v>
      </c>
      <c r="B44" s="5"/>
      <c r="C44" s="4"/>
      <c r="D44" s="5"/>
      <c r="E44" s="5"/>
      <c r="F44" s="5"/>
      <c r="G44" s="5"/>
      <c r="H44" s="4" t="s">
        <v>5</v>
      </c>
      <c r="I44" s="4"/>
      <c r="J44" s="4"/>
      <c r="K44" s="5"/>
      <c r="L44" s="5"/>
    </row>
    <row r="45" spans="1:12" ht="15">
      <c r="A45" s="10"/>
      <c r="B45" s="5"/>
      <c r="C45" s="10"/>
      <c r="D45" s="5"/>
      <c r="E45" s="5"/>
      <c r="F45" s="5"/>
      <c r="G45" s="5"/>
      <c r="H45" s="4" t="s">
        <v>4</v>
      </c>
      <c r="I45" s="4"/>
      <c r="J45" s="4"/>
      <c r="K45" s="5"/>
      <c r="L45" s="5"/>
    </row>
    <row r="46" spans="1:12" ht="15">
      <c r="A46" s="4" t="s">
        <v>3</v>
      </c>
      <c r="B46" s="5"/>
      <c r="C46" s="10"/>
      <c r="D46" s="8"/>
      <c r="E46" s="5"/>
      <c r="F46" s="5"/>
      <c r="G46" s="5"/>
      <c r="H46" s="5"/>
      <c r="I46" s="5"/>
      <c r="J46" s="5"/>
      <c r="K46" s="5"/>
      <c r="L46" s="5"/>
    </row>
    <row r="47" spans="1:12" ht="15">
      <c r="A47" s="8">
        <v>9254</v>
      </c>
      <c r="B47" s="8"/>
      <c r="C47" s="9"/>
      <c r="D47" s="5"/>
      <c r="E47" s="5"/>
      <c r="F47" s="5"/>
      <c r="G47" s="5"/>
      <c r="H47" s="5"/>
      <c r="I47" s="5"/>
      <c r="J47" s="5"/>
      <c r="K47" s="5"/>
      <c r="L47" s="5"/>
    </row>
    <row r="48" spans="1:12" ht="15">
      <c r="A48" s="8" t="s">
        <v>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">
      <c r="A49" s="7"/>
      <c r="B49" s="5"/>
      <c r="C49" s="5"/>
      <c r="D49" s="6">
        <v>41671</v>
      </c>
      <c r="E49" s="5"/>
      <c r="F49" s="5"/>
      <c r="G49" s="5"/>
      <c r="H49" s="4" t="s">
        <v>1</v>
      </c>
      <c r="I49" s="3" t="s">
        <v>0</v>
      </c>
      <c r="J49" s="3"/>
      <c r="K49" s="3"/>
      <c r="L49" s="3"/>
    </row>
  </sheetData>
  <sheetProtection/>
  <mergeCells count="8">
    <mergeCell ref="I49:L49"/>
    <mergeCell ref="C3:D3"/>
    <mergeCell ref="F3:I3"/>
    <mergeCell ref="K3:M3"/>
    <mergeCell ref="L11:L13"/>
    <mergeCell ref="L21:L22"/>
    <mergeCell ref="L30:L31"/>
    <mergeCell ref="L39:L40"/>
  </mergeCells>
  <printOptions/>
  <pageMargins left="0.3937007874015748" right="0" top="0.5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2014-02-02T09:17:24Z</cp:lastPrinted>
  <dcterms:created xsi:type="dcterms:W3CDTF">2014-02-02T09:15:39Z</dcterms:created>
  <dcterms:modified xsi:type="dcterms:W3CDTF">2014-02-02T09:18:33Z</dcterms:modified>
  <cp:category/>
  <cp:version/>
  <cp:contentType/>
  <cp:contentStatus/>
</cp:coreProperties>
</file>