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istrf2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<sst xmlns="http://schemas.openxmlformats.org/spreadsheetml/2006/main" count="59" uniqueCount="29">
  <si>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</si>
  <si>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</si>
  <si>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</si>
  <si>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</si>
  <si>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2° KLASSE BANDSTOTEN</t>
  </si>
  <si>
    <t xml:space="preserve">        KLEIN</t>
  </si>
  <si>
    <t>datum:</t>
  </si>
  <si>
    <t>Lokaal:</t>
  </si>
  <si>
    <t>K.BiGi OOSTKAMP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</si>
  <si>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</si>
  <si>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</si>
  <si>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</si>
  <si>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</si>
  <si>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</si>
  <si>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</si>
  <si>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</si>
  <si>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</si>
  <si>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</si>
  <si>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</si>
  <si>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</si>
  <si>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</si>
  <si>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</si>
  <si>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>MG</t>
  </si>
  <si>
    <t xml:space="preserve">GEW. FINALE : </t>
  </si>
  <si>
    <t>DISTRICT DENDERSTREEK</t>
  </si>
  <si>
    <t>22/23.03.2014</t>
  </si>
  <si>
    <t>DE BAERE Eddy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</si>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</sst>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2" fillId="0" borderId="3" applyNumberFormat="0" applyFill="0" applyAlignment="0" applyProtection="0"/>
    <xf numFmtId="0" fontId="6" fillId="4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7" fillId="3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0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8" fillId="24" borderId="10" xfId="0" applyFont="1" applyFill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0" fillId="24" borderId="11" xfId="0" applyFill="1" applyBorder="1" applyAlignment="1">
      <alignment vertical="center"/>
    </xf>
    <xf numFmtId="0" fontId="19" fillId="24" borderId="11" xfId="0" applyFont="1" applyFill="1" applyBorder="1" applyAlignment="1">
      <alignment vertical="center"/>
    </xf>
    <xf numFmtId="0" fontId="18" fillId="24" borderId="12" xfId="0" applyFont="1" applyFill="1" applyBorder="1" applyAlignment="1">
      <alignment horizontal="right" vertical="center"/>
    </xf>
    <xf numFmtId="0" fontId="0" fillId="24" borderId="13" xfId="0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20" fillId="24" borderId="0" xfId="0" applyFont="1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horizontal="left" vertical="center"/>
    </xf>
    <xf numFmtId="0" fontId="0" fillId="24" borderId="0" xfId="0" applyFont="1" applyFill="1" applyBorder="1" applyAlignment="1">
      <alignment horizontal="right" vertical="center"/>
    </xf>
    <xf numFmtId="0" fontId="0" fillId="24" borderId="15" xfId="0" applyFill="1" applyBorder="1" applyAlignment="1">
      <alignment vertical="center"/>
    </xf>
    <xf numFmtId="0" fontId="0" fillId="24" borderId="16" xfId="0" applyFill="1" applyBorder="1" applyAlignment="1">
      <alignment horizontal="center" vertical="center"/>
    </xf>
    <xf numFmtId="0" fontId="0" fillId="24" borderId="16" xfId="0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25" borderId="19" xfId="0" applyFont="1" applyFill="1" applyBorder="1" applyAlignment="1">
      <alignment/>
    </xf>
    <xf numFmtId="0" fontId="25" fillId="25" borderId="19" xfId="0" applyFont="1" applyFill="1" applyBorder="1" applyAlignment="1">
      <alignment horizontal="center"/>
    </xf>
    <xf numFmtId="0" fontId="25" fillId="25" borderId="19" xfId="0" applyFont="1" applyFill="1" applyBorder="1" applyAlignment="1">
      <alignment horizontal="left"/>
    </xf>
    <xf numFmtId="0" fontId="26" fillId="25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2" fillId="0" borderId="0" xfId="55" applyNumberFormat="1" applyFont="1">
      <alignment/>
      <protection/>
    </xf>
    <xf numFmtId="0" fontId="27" fillId="0" borderId="25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2" fillId="0" borderId="0" xfId="55" applyFont="1" applyAlignment="1">
      <alignment horizontal="left"/>
      <protection/>
    </xf>
    <xf numFmtId="15" fontId="20" fillId="24" borderId="0" xfId="0" applyNumberFormat="1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left" vertical="center"/>
    </xf>
    <xf numFmtId="0" fontId="22" fillId="24" borderId="14" xfId="0" applyFont="1" applyFill="1" applyBorder="1" applyAlignment="1">
      <alignment horizontal="left" vertical="center"/>
    </xf>
    <xf numFmtId="0" fontId="27" fillId="21" borderId="25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4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3_14\uitslag%20districtfinales%20bandstoten%20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3_14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N15" sqref="N15"/>
    </sheetView>
  </sheetViews>
  <sheetFormatPr defaultColWidth="9.140625" defaultRowHeight="12.75"/>
  <cols>
    <col min="1" max="1" width="9.57421875" style="0" customWidth="1"/>
    <col min="2" max="2" width="3.140625" style="18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51">
        <v>41685</v>
      </c>
      <c r="D3" s="51"/>
      <c r="E3" s="11" t="s">
        <v>7</v>
      </c>
      <c r="F3" s="52" t="s">
        <v>8</v>
      </c>
      <c r="G3" s="52"/>
      <c r="H3" s="52"/>
      <c r="I3" s="52"/>
      <c r="J3" s="12" t="s">
        <v>9</v>
      </c>
      <c r="K3" s="53" t="s">
        <v>10</v>
      </c>
      <c r="L3" s="53"/>
      <c r="M3" s="54"/>
    </row>
    <row r="4" spans="1:13" ht="3.7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ht="11.25" customHeight="1">
      <c r="B5" s="17" t="s">
        <v>11</v>
      </c>
    </row>
    <row r="6" ht="5.25" customHeight="1"/>
    <row r="7" spans="1:12" ht="12.75">
      <c r="A7" s="19" t="s">
        <v>12</v>
      </c>
      <c r="B7" s="20" t="str">
        <f>VLOOKUP(L7,'[1]LEDEN'!A:E,2,FALSE)</f>
        <v>LIBRECHT Geert</v>
      </c>
      <c r="C7" s="19"/>
      <c r="D7" s="19"/>
      <c r="E7" s="19"/>
      <c r="F7" s="19" t="s">
        <v>13</v>
      </c>
      <c r="G7" s="21" t="str">
        <f>VLOOKUP(L7,'[1]LEDEN'!A:E,3,FALSE)</f>
        <v>K.ZE</v>
      </c>
      <c r="H7" s="21"/>
      <c r="I7" s="19"/>
      <c r="J7" s="19"/>
      <c r="K7" s="19"/>
      <c r="L7" s="22">
        <v>4780</v>
      </c>
    </row>
    <row r="8" ht="6" customHeight="1"/>
    <row r="9" spans="6:12" ht="12.75">
      <c r="F9" s="23" t="s">
        <v>14</v>
      </c>
      <c r="G9" s="24" t="s">
        <v>15</v>
      </c>
      <c r="H9" s="24">
        <v>2.3</v>
      </c>
      <c r="I9" s="25" t="s">
        <v>16</v>
      </c>
      <c r="J9" s="26" t="s">
        <v>17</v>
      </c>
      <c r="K9" s="24" t="s">
        <v>18</v>
      </c>
      <c r="L9" s="24" t="s">
        <v>19</v>
      </c>
    </row>
    <row r="10" spans="2:14" ht="15" customHeight="1">
      <c r="B10" s="27">
        <v>1</v>
      </c>
      <c r="C10" s="28" t="str">
        <f>VLOOKUP(N10,'[1]LEDEN'!A:E,2,FALSE)</f>
        <v>HAEGHEBAERT Eric</v>
      </c>
      <c r="D10" s="29"/>
      <c r="E10" s="29"/>
      <c r="F10" s="27">
        <v>0</v>
      </c>
      <c r="G10" s="27"/>
      <c r="H10" s="27">
        <v>42</v>
      </c>
      <c r="I10" s="27">
        <v>20</v>
      </c>
      <c r="J10" s="30">
        <f>ROUNDDOWN(H10/I10,2)</f>
        <v>2.1</v>
      </c>
      <c r="K10" s="27">
        <v>11</v>
      </c>
      <c r="L10" s="31"/>
      <c r="N10">
        <v>4122</v>
      </c>
    </row>
    <row r="11" spans="2:14" ht="15" customHeight="1">
      <c r="B11" s="27">
        <v>2</v>
      </c>
      <c r="C11" s="28" t="str">
        <f>VLOOKUP(N11,'[1]LEDEN'!A:E,2,FALSE)</f>
        <v>BEIRENS Marc</v>
      </c>
      <c r="D11" s="29"/>
      <c r="E11" s="29"/>
      <c r="F11" s="27">
        <v>2</v>
      </c>
      <c r="G11" s="27"/>
      <c r="H11" s="27">
        <v>80</v>
      </c>
      <c r="I11" s="27">
        <v>23</v>
      </c>
      <c r="J11" s="30">
        <f>ROUNDDOWN(H11/I11,2)</f>
        <v>3.47</v>
      </c>
      <c r="K11" s="27">
        <v>15</v>
      </c>
      <c r="L11" s="48">
        <v>3</v>
      </c>
      <c r="N11">
        <v>7797</v>
      </c>
    </row>
    <row r="12" spans="2:14" ht="15" customHeight="1">
      <c r="B12" s="27">
        <v>3</v>
      </c>
      <c r="C12" s="28" t="str">
        <f>VLOOKUP(N12,'[1]LEDEN'!A:E,2,FALSE)</f>
        <v>DE BAERE Eddy</v>
      </c>
      <c r="D12" s="29"/>
      <c r="E12" s="29"/>
      <c r="F12" s="27">
        <v>0</v>
      </c>
      <c r="G12" s="27"/>
      <c r="H12" s="27">
        <v>57</v>
      </c>
      <c r="I12" s="27">
        <v>13</v>
      </c>
      <c r="J12" s="30">
        <f>ROUNDDOWN(H12/I12,2)</f>
        <v>4.38</v>
      </c>
      <c r="K12" s="27">
        <v>18</v>
      </c>
      <c r="L12" s="48"/>
      <c r="N12">
        <v>4071</v>
      </c>
    </row>
    <row r="13" spans="1:13" ht="15" customHeight="1">
      <c r="A13" s="32"/>
      <c r="B13" s="33"/>
      <c r="C13" s="34" t="s">
        <v>20</v>
      </c>
      <c r="D13" s="32"/>
      <c r="E13" s="32" t="s">
        <v>21</v>
      </c>
      <c r="F13" s="35">
        <f>SUM(F10:F12)</f>
        <v>2</v>
      </c>
      <c r="G13" s="35">
        <f>SUM(G10:G12)</f>
        <v>0</v>
      </c>
      <c r="H13" s="35">
        <f>SUM(H10:H12)</f>
        <v>179</v>
      </c>
      <c r="I13" s="35">
        <f>SUM(I10:I12)</f>
        <v>56</v>
      </c>
      <c r="J13" s="36">
        <f>ROUNDDOWN(H13/I13,2)</f>
        <v>3.19</v>
      </c>
      <c r="K13" s="35">
        <f>MAX(K10:K12)</f>
        <v>18</v>
      </c>
      <c r="L13" s="37"/>
      <c r="M13" s="38"/>
    </row>
    <row r="14" spans="1:12" ht="8.25" customHeight="1" thickBot="1">
      <c r="A14" s="39"/>
      <c r="B14" s="40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ht="7.5" customHeight="1"/>
    <row r="16" spans="1:12" ht="12.75">
      <c r="A16" s="19" t="s">
        <v>12</v>
      </c>
      <c r="B16" s="20" t="str">
        <f>VLOOKUP(L16,'[1]LEDEN'!A:E,2,FALSE)</f>
        <v>DE BAERE Eddy</v>
      </c>
      <c r="C16" s="19"/>
      <c r="D16" s="19"/>
      <c r="E16" s="19"/>
      <c r="F16" s="19" t="s">
        <v>13</v>
      </c>
      <c r="G16" s="21" t="str">
        <f>VLOOKUP(L16,'[1]LEDEN'!A:E,3,FALSE)</f>
        <v>K.BiGi</v>
      </c>
      <c r="H16" s="21"/>
      <c r="I16" s="19"/>
      <c r="J16" s="19"/>
      <c r="K16" s="19"/>
      <c r="L16" s="22">
        <v>4071</v>
      </c>
    </row>
    <row r="17" ht="6" customHeight="1"/>
    <row r="18" spans="6:12" ht="12.75">
      <c r="F18" s="23" t="s">
        <v>14</v>
      </c>
      <c r="G18" s="24" t="s">
        <v>15</v>
      </c>
      <c r="H18" s="24">
        <v>2.3</v>
      </c>
      <c r="I18" s="25" t="s">
        <v>16</v>
      </c>
      <c r="J18" s="26" t="s">
        <v>17</v>
      </c>
      <c r="K18" s="24" t="s">
        <v>18</v>
      </c>
      <c r="L18" s="24" t="s">
        <v>19</v>
      </c>
    </row>
    <row r="19" spans="2:14" ht="12.75">
      <c r="B19" s="27">
        <v>1</v>
      </c>
      <c r="C19" s="28" t="str">
        <f>VLOOKUP(N19,'[1]LEDEN'!A:E,2,FALSE)</f>
        <v>BEIRENS Marc</v>
      </c>
      <c r="D19" s="29"/>
      <c r="E19" s="29"/>
      <c r="F19" s="27">
        <v>0</v>
      </c>
      <c r="G19" s="27"/>
      <c r="H19" s="27">
        <v>56</v>
      </c>
      <c r="I19" s="27">
        <v>19</v>
      </c>
      <c r="J19" s="30">
        <f>ROUNDDOWN(H19/I19,2)</f>
        <v>2.94</v>
      </c>
      <c r="K19" s="27">
        <v>12</v>
      </c>
      <c r="L19" s="31"/>
      <c r="N19">
        <v>7797</v>
      </c>
    </row>
    <row r="20" spans="2:14" ht="12.75">
      <c r="B20" s="27">
        <v>2</v>
      </c>
      <c r="C20" s="28" t="str">
        <f>VLOOKUP(N20,'[1]LEDEN'!A:E,2,FALSE)</f>
        <v>HAEGHEBAERT Eric</v>
      </c>
      <c r="D20" s="29"/>
      <c r="E20" s="29"/>
      <c r="F20" s="27">
        <v>2</v>
      </c>
      <c r="G20" s="27"/>
      <c r="H20" s="27">
        <v>80</v>
      </c>
      <c r="I20" s="27">
        <v>25</v>
      </c>
      <c r="J20" s="30">
        <f>ROUNDDOWN(H20/I20,2)</f>
        <v>3.2</v>
      </c>
      <c r="K20" s="27">
        <v>15</v>
      </c>
      <c r="L20" s="55">
        <v>1</v>
      </c>
      <c r="N20">
        <v>4122</v>
      </c>
    </row>
    <row r="21" spans="2:14" ht="12.75">
      <c r="B21" s="27">
        <v>3</v>
      </c>
      <c r="C21" s="28" t="str">
        <f>VLOOKUP(N21,'[1]LEDEN'!A:E,2,FALSE)</f>
        <v>LIBRECHT Geert</v>
      </c>
      <c r="D21" s="29"/>
      <c r="E21" s="29"/>
      <c r="F21" s="27">
        <v>2</v>
      </c>
      <c r="G21" s="27"/>
      <c r="H21" s="27">
        <v>80</v>
      </c>
      <c r="I21" s="27">
        <v>13</v>
      </c>
      <c r="J21" s="30">
        <f>ROUNDDOWN(H21/I21,2)</f>
        <v>6.15</v>
      </c>
      <c r="K21" s="27">
        <v>25</v>
      </c>
      <c r="L21" s="55"/>
      <c r="N21">
        <v>4780</v>
      </c>
    </row>
    <row r="22" spans="1:12" ht="12.75">
      <c r="A22" s="32"/>
      <c r="B22" s="33"/>
      <c r="C22" s="34" t="s">
        <v>22</v>
      </c>
      <c r="D22" s="32"/>
      <c r="E22" s="32" t="s">
        <v>21</v>
      </c>
      <c r="F22" s="35">
        <f>SUM(F19:F21)</f>
        <v>4</v>
      </c>
      <c r="G22" s="35">
        <f>SUM(G19:G21)</f>
        <v>0</v>
      </c>
      <c r="H22" s="35">
        <f>SUM(H19:H21)</f>
        <v>216</v>
      </c>
      <c r="I22" s="35">
        <f>SUM(I19:I21)</f>
        <v>57</v>
      </c>
      <c r="J22" s="36">
        <f>ROUNDDOWN(H22/I22,2)</f>
        <v>3.78</v>
      </c>
      <c r="K22" s="35">
        <f>MAX(K19:K21)</f>
        <v>25</v>
      </c>
      <c r="L22" s="37"/>
    </row>
    <row r="23" spans="1:12" ht="7.5" customHeight="1" thickBot="1">
      <c r="A23" s="39"/>
      <c r="B23" s="40"/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ht="3.75" customHeight="1"/>
    <row r="25" spans="1:12" ht="12.75">
      <c r="A25" s="19" t="s">
        <v>12</v>
      </c>
      <c r="B25" s="20" t="str">
        <f>VLOOKUP(L25,'[1]LEDEN'!A:E,2,FALSE)</f>
        <v>BEIRENS Marc</v>
      </c>
      <c r="C25" s="19"/>
      <c r="D25" s="19"/>
      <c r="E25" s="19"/>
      <c r="F25" s="19" t="s">
        <v>13</v>
      </c>
      <c r="G25" s="21" t="str">
        <f>VLOOKUP(L25,'[1]LEDEN'!A:E,3,FALSE)</f>
        <v>K.Br</v>
      </c>
      <c r="H25" s="21"/>
      <c r="I25" s="19"/>
      <c r="J25" s="19"/>
      <c r="K25" s="19"/>
      <c r="L25" s="22">
        <v>7797</v>
      </c>
    </row>
    <row r="26" ht="7.5" customHeight="1"/>
    <row r="27" spans="6:12" ht="12.75">
      <c r="F27" s="23" t="s">
        <v>14</v>
      </c>
      <c r="G27" s="24" t="s">
        <v>15</v>
      </c>
      <c r="H27" s="24">
        <v>2.3</v>
      </c>
      <c r="I27" s="25" t="s">
        <v>16</v>
      </c>
      <c r="J27" s="26" t="s">
        <v>17</v>
      </c>
      <c r="K27" s="24" t="s">
        <v>18</v>
      </c>
      <c r="L27" s="24" t="s">
        <v>19</v>
      </c>
    </row>
    <row r="28" spans="2:14" ht="12.75">
      <c r="B28" s="27">
        <v>1</v>
      </c>
      <c r="C28" s="28" t="str">
        <f>VLOOKUP(N28,'[1]LEDEN'!A:E,2,FALSE)</f>
        <v>DE BAERE Eddy</v>
      </c>
      <c r="D28" s="29"/>
      <c r="E28" s="29"/>
      <c r="F28" s="27">
        <v>2</v>
      </c>
      <c r="G28" s="27"/>
      <c r="H28" s="27">
        <v>80</v>
      </c>
      <c r="I28" s="27">
        <v>19</v>
      </c>
      <c r="J28" s="30">
        <f>ROUNDDOWN(H28/I28,2)</f>
        <v>4.21</v>
      </c>
      <c r="K28" s="27">
        <v>16</v>
      </c>
      <c r="L28" s="31"/>
      <c r="N28">
        <v>4071</v>
      </c>
    </row>
    <row r="29" spans="2:14" ht="12.75">
      <c r="B29" s="27">
        <v>2</v>
      </c>
      <c r="C29" s="28" t="str">
        <f>VLOOKUP(N29,'[1]LEDEN'!A:E,2,FALSE)</f>
        <v>LIBRECHT Geert</v>
      </c>
      <c r="D29" s="29"/>
      <c r="E29" s="29"/>
      <c r="F29" s="27">
        <v>0</v>
      </c>
      <c r="G29" s="27"/>
      <c r="H29" s="27">
        <v>55</v>
      </c>
      <c r="I29" s="27">
        <v>23</v>
      </c>
      <c r="J29" s="30">
        <f>ROUNDDOWN(H29/I29,2)</f>
        <v>2.39</v>
      </c>
      <c r="K29" s="27">
        <v>9</v>
      </c>
      <c r="L29" s="48">
        <v>4</v>
      </c>
      <c r="N29">
        <v>4780</v>
      </c>
    </row>
    <row r="30" spans="2:14" ht="12.75">
      <c r="B30" s="27">
        <v>3</v>
      </c>
      <c r="C30" s="28" t="str">
        <f>VLOOKUP(N30,'[1]LEDEN'!A:E,2,FALSE)</f>
        <v>HAEGHEBAERT Eric</v>
      </c>
      <c r="D30" s="29"/>
      <c r="E30" s="29"/>
      <c r="F30" s="27">
        <v>0</v>
      </c>
      <c r="G30" s="27"/>
      <c r="H30" s="27">
        <v>62</v>
      </c>
      <c r="I30" s="27">
        <v>23</v>
      </c>
      <c r="J30" s="30">
        <f>ROUNDDOWN(H30/I30,2)</f>
        <v>2.69</v>
      </c>
      <c r="K30" s="27">
        <v>22</v>
      </c>
      <c r="L30" s="48"/>
      <c r="N30">
        <v>4122</v>
      </c>
    </row>
    <row r="31" spans="1:12" ht="12.75">
      <c r="A31" s="32"/>
      <c r="B31" s="33"/>
      <c r="C31" s="34" t="s">
        <v>20</v>
      </c>
      <c r="D31" s="32"/>
      <c r="E31" s="32" t="s">
        <v>21</v>
      </c>
      <c r="F31" s="35">
        <f>SUM(F28:F30)</f>
        <v>2</v>
      </c>
      <c r="G31" s="35">
        <f>SUM(G28:G30)</f>
        <v>0</v>
      </c>
      <c r="H31" s="35">
        <f>SUM(H28:H30)</f>
        <v>197</v>
      </c>
      <c r="I31" s="35">
        <f>SUM(I28:I30)</f>
        <v>65</v>
      </c>
      <c r="J31" s="36">
        <f>ROUNDDOWN(H31/I31,2)</f>
        <v>3.03</v>
      </c>
      <c r="K31" s="35">
        <f>MAX(K28:K30)</f>
        <v>22</v>
      </c>
      <c r="L31" s="37"/>
    </row>
    <row r="32" spans="1:12" ht="6.75" customHeight="1" thickBot="1">
      <c r="A32" s="39"/>
      <c r="B32" s="40"/>
      <c r="C32" s="39"/>
      <c r="D32" s="39"/>
      <c r="E32" s="39"/>
      <c r="F32" s="39"/>
      <c r="G32" s="39"/>
      <c r="H32" s="39"/>
      <c r="I32" s="39"/>
      <c r="J32" s="39"/>
      <c r="K32" s="39"/>
      <c r="L32" s="39"/>
    </row>
    <row r="33" ht="6" customHeight="1"/>
    <row r="34" spans="1:12" ht="13.5" customHeight="1">
      <c r="A34" s="19" t="s">
        <v>12</v>
      </c>
      <c r="B34" s="20" t="str">
        <f>VLOOKUP(L34,'[1]LEDEN'!A:E,2,FALSE)</f>
        <v>HAEGHEBAERT Eric</v>
      </c>
      <c r="C34" s="19"/>
      <c r="D34" s="19"/>
      <c r="E34" s="19"/>
      <c r="F34" s="19" t="s">
        <v>13</v>
      </c>
      <c r="G34" s="21" t="str">
        <f>VLOOKUP(L34,'[1]LEDEN'!A:E,3,FALSE)</f>
        <v>OS</v>
      </c>
      <c r="H34" s="21"/>
      <c r="I34" s="19"/>
      <c r="J34" s="19"/>
      <c r="K34" s="19"/>
      <c r="L34" s="22">
        <v>4122</v>
      </c>
    </row>
    <row r="36" spans="6:12" ht="12.75">
      <c r="F36" s="23" t="s">
        <v>14</v>
      </c>
      <c r="G36" s="24" t="s">
        <v>15</v>
      </c>
      <c r="H36" s="24">
        <v>2.3</v>
      </c>
      <c r="I36" s="25" t="s">
        <v>16</v>
      </c>
      <c r="J36" s="26" t="s">
        <v>17</v>
      </c>
      <c r="K36" s="24" t="s">
        <v>18</v>
      </c>
      <c r="L36" s="24" t="s">
        <v>19</v>
      </c>
    </row>
    <row r="37" spans="2:14" ht="12.75">
      <c r="B37" s="27">
        <v>1</v>
      </c>
      <c r="C37" s="28" t="str">
        <f>VLOOKUP(N37,'[1]LEDEN'!A:E,2,FALSE)</f>
        <v>LIBRECHT Geert</v>
      </c>
      <c r="D37" s="29"/>
      <c r="E37" s="29"/>
      <c r="F37" s="27">
        <v>2</v>
      </c>
      <c r="G37" s="27"/>
      <c r="H37" s="27">
        <v>80</v>
      </c>
      <c r="I37" s="27">
        <v>20</v>
      </c>
      <c r="J37" s="30">
        <f>ROUNDDOWN(H37/I37,2)</f>
        <v>4</v>
      </c>
      <c r="K37" s="27">
        <v>21</v>
      </c>
      <c r="L37" s="31"/>
      <c r="N37">
        <v>4780</v>
      </c>
    </row>
    <row r="38" spans="2:14" ht="12.75">
      <c r="B38" s="27">
        <v>2</v>
      </c>
      <c r="C38" s="28" t="str">
        <f>VLOOKUP(N38,'[1]LEDEN'!A:E,2,FALSE)</f>
        <v>DE BAERE Eddy</v>
      </c>
      <c r="D38" s="29"/>
      <c r="E38" s="29"/>
      <c r="F38" s="27">
        <v>0</v>
      </c>
      <c r="G38" s="27"/>
      <c r="H38" s="27">
        <v>48</v>
      </c>
      <c r="I38" s="27">
        <v>25</v>
      </c>
      <c r="J38" s="30">
        <f>ROUNDDOWN(H38/I38,2)</f>
        <v>1.92</v>
      </c>
      <c r="K38" s="27">
        <v>9</v>
      </c>
      <c r="L38" s="48">
        <v>2</v>
      </c>
      <c r="N38">
        <v>4071</v>
      </c>
    </row>
    <row r="39" spans="2:14" ht="12.75">
      <c r="B39" s="27">
        <v>3</v>
      </c>
      <c r="C39" s="28" t="str">
        <f>VLOOKUP(N39,'[1]LEDEN'!A:E,2,FALSE)</f>
        <v>BEIRENS Marc</v>
      </c>
      <c r="D39" s="29"/>
      <c r="E39" s="29"/>
      <c r="F39" s="27">
        <v>2</v>
      </c>
      <c r="G39" s="27"/>
      <c r="H39" s="27">
        <v>80</v>
      </c>
      <c r="I39" s="27">
        <v>23</v>
      </c>
      <c r="J39" s="30">
        <f>ROUNDDOWN(H39/I39,2)</f>
        <v>3.47</v>
      </c>
      <c r="K39" s="27">
        <v>14</v>
      </c>
      <c r="L39" s="49"/>
      <c r="N39">
        <v>7797</v>
      </c>
    </row>
    <row r="40" spans="1:12" ht="12.75">
      <c r="A40" s="32"/>
      <c r="B40" s="33"/>
      <c r="C40" s="34" t="s">
        <v>20</v>
      </c>
      <c r="D40" s="32"/>
      <c r="E40" s="32" t="s">
        <v>21</v>
      </c>
      <c r="F40" s="35">
        <f>SUM(F37:F39)</f>
        <v>4</v>
      </c>
      <c r="G40" s="35">
        <f>SUM(G37:G39)</f>
        <v>0</v>
      </c>
      <c r="H40" s="35">
        <f>SUM(H37:H39)</f>
        <v>208</v>
      </c>
      <c r="I40" s="35">
        <f>SUM(I37:I39)</f>
        <v>68</v>
      </c>
      <c r="J40" s="36">
        <f>ROUNDDOWN(H40/I40,2)</f>
        <v>3.05</v>
      </c>
      <c r="K40" s="35">
        <f>MAX(K37:K39)</f>
        <v>21</v>
      </c>
      <c r="L40" s="37"/>
    </row>
    <row r="41" spans="1:12" ht="6.75" customHeight="1" thickBot="1">
      <c r="A41" s="39"/>
      <c r="B41" s="40"/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3" spans="1:12" ht="15">
      <c r="A43" s="41" t="s">
        <v>23</v>
      </c>
      <c r="B43" s="42"/>
      <c r="C43" s="41"/>
      <c r="D43" s="42"/>
      <c r="E43" s="42"/>
      <c r="F43" s="42"/>
      <c r="G43" s="42"/>
      <c r="H43" s="41" t="s">
        <v>24</v>
      </c>
      <c r="I43" s="41"/>
      <c r="J43" s="41"/>
      <c r="K43" s="42"/>
      <c r="L43" s="42"/>
    </row>
    <row r="44" spans="1:12" ht="15">
      <c r="A44" s="43"/>
      <c r="B44" s="42"/>
      <c r="C44" s="43"/>
      <c r="D44" s="42"/>
      <c r="E44" s="42"/>
      <c r="F44" s="42"/>
      <c r="G44" s="42"/>
      <c r="H44" s="41" t="s">
        <v>25</v>
      </c>
      <c r="I44" s="41"/>
      <c r="J44" s="41"/>
      <c r="K44" s="42"/>
      <c r="L44" s="42"/>
    </row>
    <row r="45" spans="1:12" ht="15">
      <c r="A45" s="41" t="s">
        <v>26</v>
      </c>
      <c r="B45" s="42"/>
      <c r="C45" s="43"/>
      <c r="D45" s="44"/>
      <c r="E45" s="42"/>
      <c r="F45" s="42"/>
      <c r="G45" s="42"/>
      <c r="H45" s="42"/>
      <c r="I45" s="42"/>
      <c r="J45" s="42"/>
      <c r="K45" s="42"/>
      <c r="L45" s="42"/>
    </row>
    <row r="46" spans="1:12" ht="15">
      <c r="A46" s="44">
        <v>4071</v>
      </c>
      <c r="B46" s="44"/>
      <c r="C46" s="45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5">
      <c r="A47" s="44" t="s">
        <v>8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3" ht="12.75">
      <c r="A48" s="46"/>
      <c r="B48" s="42"/>
      <c r="C48" s="42"/>
    </row>
    <row r="49" spans="4:12" ht="15">
      <c r="D49" s="47">
        <v>41655</v>
      </c>
      <c r="E49" s="42"/>
      <c r="F49" s="42"/>
      <c r="G49" s="42"/>
      <c r="H49" s="41" t="s">
        <v>27</v>
      </c>
      <c r="I49" s="50" t="s">
        <v>28</v>
      </c>
      <c r="J49" s="50"/>
      <c r="K49" s="50"/>
      <c r="L49" s="50"/>
    </row>
  </sheetData>
  <sheetProtection/>
  <mergeCells count="8">
    <mergeCell ref="L38:L39"/>
    <mergeCell ref="I49:L49"/>
    <mergeCell ref="C3:D3"/>
    <mergeCell ref="F3:I3"/>
    <mergeCell ref="K3:M3"/>
    <mergeCell ref="L11:L12"/>
    <mergeCell ref="L20:L21"/>
    <mergeCell ref="L29:L30"/>
  </mergeCells>
  <printOptions/>
  <pageMargins left="0.3937007874015748" right="0" top="0.51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Kurt Flamée</cp:lastModifiedBy>
  <dcterms:created xsi:type="dcterms:W3CDTF">2014-02-16T00:15:29Z</dcterms:created>
  <dcterms:modified xsi:type="dcterms:W3CDTF">2014-02-16T18:50:10Z</dcterms:modified>
  <cp:category/>
  <cp:version/>
  <cp:contentType/>
  <cp:contentStatus/>
</cp:coreProperties>
</file>