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7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<sst xmlns="http://schemas.openxmlformats.org/spreadsheetml/2006/main" count="50" uniqueCount="31">
  <si>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</si>
  <si>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</si>
  <si>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</si>
  <si>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</si>
  <si>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</si>
  <si>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</si>
  <si>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</si>
  <si>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</si>
  <si>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K.Z.E. OUDENBURG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</si>
  <si>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</si>
  <si>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</si>
  <si>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</si>
  <si>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</si>
  <si>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</si>
  <si>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</si>
  <si>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</si>
  <si>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</si>
  <si>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</si>
  <si>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</si>
  <si>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</si>
  <si>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</si>
  <si>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</si>
  <si>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NS</t>
  </si>
  <si>
    <t>VFF (ziekte)</t>
  </si>
  <si>
    <t xml:space="preserve">GEW. FINALE : </t>
  </si>
  <si>
    <t>DISTRICT GENT</t>
  </si>
  <si>
    <t>08/09.12.12</t>
  </si>
  <si>
    <t>VANHERCKE Eric</t>
  </si>
  <si>
    <t>K. Z.E. OUDEBURG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</si>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</sst>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47" fillId="0" borderId="18" xfId="0" applyFont="1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zoomScalePageLayoutView="0" workbookViewId="0" topLeftCell="A1">
      <selection activeCell="A1" sqref="A1:M4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41195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3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 BAERE Karel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4214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VANHERCKE Eric</v>
      </c>
      <c r="D10" s="33"/>
      <c r="E10" s="33"/>
      <c r="F10" s="31">
        <v>0</v>
      </c>
      <c r="G10" s="31"/>
      <c r="H10" s="31">
        <v>29</v>
      </c>
      <c r="I10" s="31">
        <v>22</v>
      </c>
      <c r="J10" s="34">
        <f>ROUNDDOWN(H10/I10,2)</f>
        <v>1.31</v>
      </c>
      <c r="K10" s="31">
        <v>7</v>
      </c>
      <c r="L10" s="35"/>
      <c r="N10">
        <v>9255</v>
      </c>
    </row>
    <row r="11" spans="2:14" ht="15" customHeight="1">
      <c r="B11" s="31">
        <v>2</v>
      </c>
      <c r="C11" s="32" t="str">
        <f>VLOOKUP(N11,'[1]LEDEN'!A:E,2,FALSE)</f>
        <v>VANHERCKE Eric</v>
      </c>
      <c r="D11" s="33"/>
      <c r="E11" s="33"/>
      <c r="F11" s="31">
        <v>2</v>
      </c>
      <c r="G11" s="31"/>
      <c r="H11" s="31">
        <v>40</v>
      </c>
      <c r="I11" s="31">
        <v>28</v>
      </c>
      <c r="J11" s="34">
        <f>ROUNDDOWN(H11/I11,2)</f>
        <v>1.42</v>
      </c>
      <c r="K11" s="31">
        <v>8</v>
      </c>
      <c r="L11" s="36">
        <v>2</v>
      </c>
      <c r="N11">
        <v>9255</v>
      </c>
    </row>
    <row r="12" spans="2:14" ht="15" customHeight="1">
      <c r="B12" s="31">
        <v>3</v>
      </c>
      <c r="C12" s="32" t="str">
        <f>VLOOKUP(N12,'[1]LEDEN'!A:E,2,FALSE)</f>
        <v>VANHERCKE Eric</v>
      </c>
      <c r="D12" s="33"/>
      <c r="E12" s="33"/>
      <c r="F12" s="31">
        <v>0</v>
      </c>
      <c r="G12" s="31"/>
      <c r="H12" s="31">
        <v>28</v>
      </c>
      <c r="I12" s="31">
        <v>24</v>
      </c>
      <c r="J12" s="34">
        <f>ROUNDDOWN(H12/I12,2)</f>
        <v>1.16</v>
      </c>
      <c r="K12" s="31">
        <v>8</v>
      </c>
      <c r="L12" s="36"/>
      <c r="N12">
        <v>9255</v>
      </c>
    </row>
    <row r="13" spans="2:14" ht="15" customHeight="1">
      <c r="B13" s="31">
        <v>4</v>
      </c>
      <c r="C13" s="32" t="str">
        <f>VLOOKUP(N13,'[1]LEDEN'!A:E,2,FALSE)</f>
        <v>VANHERCKE Eric</v>
      </c>
      <c r="D13" s="33"/>
      <c r="E13" s="33"/>
      <c r="F13" s="31">
        <v>2</v>
      </c>
      <c r="G13" s="31"/>
      <c r="H13" s="31">
        <v>40</v>
      </c>
      <c r="I13" s="31">
        <v>40</v>
      </c>
      <c r="J13" s="34">
        <f>ROUNDDOWN(H13/I13,2)</f>
        <v>1</v>
      </c>
      <c r="K13" s="31">
        <v>12</v>
      </c>
      <c r="L13" s="36"/>
      <c r="N13">
        <v>9255</v>
      </c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>ROUNDDOWN(H14/I14,2)</f>
        <v>#DIV/0!</v>
      </c>
      <c r="K14" s="31"/>
      <c r="L14" s="36"/>
    </row>
    <row r="15" spans="1:13" ht="15" customHeight="1">
      <c r="A15" s="37"/>
      <c r="B15" s="38"/>
      <c r="C15" s="39" t="s">
        <v>20</v>
      </c>
      <c r="D15" s="37"/>
      <c r="E15" s="37" t="s">
        <v>21</v>
      </c>
      <c r="F15" s="40">
        <f>SUM(F10:F14)</f>
        <v>4</v>
      </c>
      <c r="G15" s="40">
        <f>SUM(G10:G14)</f>
        <v>0</v>
      </c>
      <c r="H15" s="40">
        <f>SUM(H10:H14)</f>
        <v>137</v>
      </c>
      <c r="I15" s="40">
        <f>SUM(I10:I14)</f>
        <v>114</v>
      </c>
      <c r="J15" s="41">
        <f>ROUNDDOWN(H15/I15,2)</f>
        <v>1.2</v>
      </c>
      <c r="K15" s="40">
        <f>MAX(K10:K14)</f>
        <v>12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VANHERCKE Eric</v>
      </c>
      <c r="C18" s="23"/>
      <c r="D18" s="23"/>
      <c r="E18" s="46" t="s">
        <v>22</v>
      </c>
      <c r="F18" s="23" t="s">
        <v>13</v>
      </c>
      <c r="G18" s="25" t="str">
        <f>VLOOKUP(L18,'[1]LEDEN'!A:E,3,FALSE)</f>
        <v>K.ZE</v>
      </c>
      <c r="H18" s="25"/>
      <c r="I18" s="23"/>
      <c r="J18" s="23"/>
      <c r="K18" s="23"/>
      <c r="L18" s="26">
        <v>9255</v>
      </c>
    </row>
    <row r="19" ht="6" customHeight="1"/>
    <row r="20" spans="6:12" ht="12.75">
      <c r="F20" s="27" t="s">
        <v>14</v>
      </c>
      <c r="G20" s="28" t="s">
        <v>15</v>
      </c>
      <c r="H20" s="28">
        <v>2.3</v>
      </c>
      <c r="I20" s="29" t="s">
        <v>16</v>
      </c>
      <c r="J20" s="30" t="s">
        <v>17</v>
      </c>
      <c r="K20" s="28" t="s">
        <v>18</v>
      </c>
      <c r="L20" s="28" t="s">
        <v>19</v>
      </c>
    </row>
    <row r="21" spans="2:14" ht="12.75">
      <c r="B21" s="31">
        <v>1</v>
      </c>
      <c r="C21" s="32" t="str">
        <f>VLOOKUP(N21,'[1]LEDEN'!A:E,2,FALSE)</f>
        <v>DE BAERE Karel</v>
      </c>
      <c r="D21" s="33"/>
      <c r="E21" s="33"/>
      <c r="F21" s="31">
        <v>2</v>
      </c>
      <c r="G21" s="31"/>
      <c r="H21" s="31">
        <v>40</v>
      </c>
      <c r="I21" s="31">
        <v>22</v>
      </c>
      <c r="J21" s="34">
        <f>ROUNDDOWN(H21/I21,2)</f>
        <v>1.81</v>
      </c>
      <c r="K21" s="31">
        <v>13</v>
      </c>
      <c r="L21" s="35"/>
      <c r="N21">
        <v>4214</v>
      </c>
    </row>
    <row r="22" spans="2:14" ht="12.75">
      <c r="B22" s="31">
        <v>2</v>
      </c>
      <c r="C22" s="32" t="str">
        <f>VLOOKUP(N22,'[1]LEDEN'!A:E,2,FALSE)</f>
        <v>DE BAERE Karel</v>
      </c>
      <c r="D22" s="33"/>
      <c r="E22" s="33"/>
      <c r="F22" s="31">
        <v>0</v>
      </c>
      <c r="G22" s="31"/>
      <c r="H22" s="31">
        <v>20</v>
      </c>
      <c r="I22" s="31">
        <v>28</v>
      </c>
      <c r="J22" s="34">
        <f>ROUNDDOWN(H22/I22,2)</f>
        <v>0.71</v>
      </c>
      <c r="K22" s="31">
        <v>3</v>
      </c>
      <c r="L22" s="47">
        <v>1</v>
      </c>
      <c r="N22">
        <v>4214</v>
      </c>
    </row>
    <row r="23" spans="2:14" ht="12.75">
      <c r="B23" s="31">
        <v>3</v>
      </c>
      <c r="C23" s="32" t="str">
        <f>VLOOKUP(N23,'[1]LEDEN'!A:E,2,FALSE)</f>
        <v>DE BAERE Karel</v>
      </c>
      <c r="D23" s="33"/>
      <c r="E23" s="33"/>
      <c r="F23" s="31">
        <v>2</v>
      </c>
      <c r="G23" s="31"/>
      <c r="H23" s="31">
        <v>40</v>
      </c>
      <c r="I23" s="31">
        <v>24</v>
      </c>
      <c r="J23" s="34">
        <f>ROUNDDOWN(H23/I23,2)</f>
        <v>1.66</v>
      </c>
      <c r="K23" s="31">
        <v>6</v>
      </c>
      <c r="L23" s="47"/>
      <c r="N23">
        <v>4214</v>
      </c>
    </row>
    <row r="24" spans="2:14" ht="12.75">
      <c r="B24" s="31">
        <v>4</v>
      </c>
      <c r="C24" s="32" t="str">
        <f>VLOOKUP(N24,'[1]LEDEN'!A:E,2,FALSE)</f>
        <v>DE BAERE Karel</v>
      </c>
      <c r="D24" s="33"/>
      <c r="E24" s="33"/>
      <c r="F24" s="31">
        <v>0</v>
      </c>
      <c r="G24" s="31"/>
      <c r="H24" s="31">
        <v>38</v>
      </c>
      <c r="I24" s="31">
        <v>40</v>
      </c>
      <c r="J24" s="34">
        <f>ROUNDDOWN(H24/I24,2)</f>
        <v>0.95</v>
      </c>
      <c r="K24" s="31">
        <v>7</v>
      </c>
      <c r="L24" s="47"/>
      <c r="N24">
        <v>4214</v>
      </c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>ROUNDDOWN(H25/I25,2)</f>
        <v>#DIV/0!</v>
      </c>
      <c r="K25" s="31"/>
      <c r="L25" s="47"/>
    </row>
    <row r="26" spans="1:12" ht="12.75">
      <c r="A26" s="37"/>
      <c r="B26" s="38"/>
      <c r="C26" s="37"/>
      <c r="D26" s="37"/>
      <c r="E26" s="37" t="s">
        <v>21</v>
      </c>
      <c r="F26" s="40">
        <f>SUM(F21:F25)</f>
        <v>4</v>
      </c>
      <c r="G26" s="40">
        <f>SUM(G21:G25)</f>
        <v>0</v>
      </c>
      <c r="H26" s="40">
        <f>SUM(H21:H25)</f>
        <v>138</v>
      </c>
      <c r="I26" s="40">
        <f>SUM(I21:I25)</f>
        <v>114</v>
      </c>
      <c r="J26" s="41">
        <f>ROUNDDOWN(H26/I26,2)</f>
        <v>1.21</v>
      </c>
      <c r="K26" s="40">
        <f>MAX(K21:K25)</f>
        <v>13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3.75" customHeight="1">
      <c r="F28" s="22"/>
      <c r="G28" s="22"/>
      <c r="H28" s="22"/>
      <c r="I28" s="22"/>
      <c r="J28" s="22"/>
      <c r="K28" s="22"/>
    </row>
    <row r="29" spans="1:12" ht="12.75">
      <c r="A29" s="23" t="s">
        <v>12</v>
      </c>
      <c r="B29" s="24" t="str">
        <f>VLOOKUP(L29,'[1]LEDEN'!A:E,2,FALSE)</f>
        <v>BUYSSE Edgard</v>
      </c>
      <c r="C29" s="23"/>
      <c r="D29" s="23"/>
      <c r="E29" s="23"/>
      <c r="F29" s="48" t="s">
        <v>13</v>
      </c>
      <c r="G29" s="49" t="str">
        <f>VLOOKUP(L29,'[1]LEDEN'!A:E,3,FALSE)</f>
        <v>K.ZE</v>
      </c>
      <c r="H29" s="49"/>
      <c r="I29" s="48"/>
      <c r="J29" s="48"/>
      <c r="K29" s="48"/>
      <c r="L29" s="26">
        <v>4232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14</v>
      </c>
      <c r="G31" s="28" t="s">
        <v>15</v>
      </c>
      <c r="H31" s="28">
        <v>2.3</v>
      </c>
      <c r="I31" s="28" t="s">
        <v>16</v>
      </c>
      <c r="J31" s="30" t="s">
        <v>17</v>
      </c>
      <c r="K31" s="28" t="s">
        <v>18</v>
      </c>
      <c r="L31" s="28" t="s">
        <v>19</v>
      </c>
    </row>
    <row r="32" spans="2:12" ht="12.75">
      <c r="B32" s="31">
        <v>1</v>
      </c>
      <c r="C32" s="32" t="s">
        <v>23</v>
      </c>
      <c r="D32" s="33"/>
      <c r="E32" s="33"/>
      <c r="F32" s="31"/>
      <c r="G32" s="31"/>
      <c r="H32" s="31">
        <f>G32/8*7</f>
        <v>0</v>
      </c>
      <c r="I32" s="31"/>
      <c r="J32" s="34"/>
      <c r="K32" s="31"/>
      <c r="L32" s="35"/>
    </row>
    <row r="33" spans="2:12" ht="12.75">
      <c r="B33" s="31">
        <v>2</v>
      </c>
      <c r="C33" s="32"/>
      <c r="D33" s="33"/>
      <c r="E33" s="33"/>
      <c r="F33" s="31"/>
      <c r="G33" s="31"/>
      <c r="H33" s="31"/>
      <c r="I33" s="31"/>
      <c r="J33" s="34"/>
      <c r="K33" s="31"/>
      <c r="L33" s="50"/>
    </row>
    <row r="34" spans="2:12" ht="12.75">
      <c r="B34" s="31">
        <v>3</v>
      </c>
      <c r="C34" s="32"/>
      <c r="D34" s="33"/>
      <c r="E34" s="33"/>
      <c r="F34" s="31"/>
      <c r="G34" s="31"/>
      <c r="H34" s="31"/>
      <c r="I34" s="31"/>
      <c r="J34" s="34"/>
      <c r="K34" s="31"/>
      <c r="L34" s="50"/>
    </row>
    <row r="35" spans="2:12" ht="12.75">
      <c r="B35" s="31">
        <v>4</v>
      </c>
      <c r="C35" s="32"/>
      <c r="D35" s="33"/>
      <c r="E35" s="33"/>
      <c r="F35" s="31"/>
      <c r="G35" s="31"/>
      <c r="H35" s="31"/>
      <c r="I35" s="31"/>
      <c r="J35" s="34"/>
      <c r="K35" s="31"/>
      <c r="L35" s="50"/>
    </row>
    <row r="36" spans="2:12" ht="12.75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>ROUNDDOWN(H36/I36,2)</f>
        <v>#DIV/0!</v>
      </c>
      <c r="K36" s="31"/>
      <c r="L36" s="50"/>
    </row>
    <row r="37" spans="1:12" ht="12.75">
      <c r="A37" s="37"/>
      <c r="B37" s="38"/>
      <c r="C37" s="37"/>
      <c r="D37" s="37"/>
      <c r="E37" s="37" t="s">
        <v>21</v>
      </c>
      <c r="F37" s="40"/>
      <c r="G37" s="40"/>
      <c r="H37" s="40"/>
      <c r="I37" s="40"/>
      <c r="J37" s="41"/>
      <c r="K37" s="40"/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" customHeight="1">
      <c r="F39" s="22"/>
      <c r="G39" s="22"/>
      <c r="H39" s="22"/>
      <c r="I39" s="22"/>
      <c r="J39" s="22"/>
      <c r="K39" s="22"/>
    </row>
    <row r="41" spans="1:12" ht="15">
      <c r="A41" s="51" t="s">
        <v>24</v>
      </c>
      <c r="B41" s="52"/>
      <c r="C41" s="51"/>
      <c r="D41" s="52"/>
      <c r="E41" s="52"/>
      <c r="F41" s="52"/>
      <c r="G41" s="52"/>
      <c r="H41" s="51" t="s">
        <v>25</v>
      </c>
      <c r="I41" s="51"/>
      <c r="J41" s="51"/>
      <c r="K41" s="52"/>
      <c r="L41" s="52"/>
    </row>
    <row r="42" spans="1:12" ht="15">
      <c r="A42" s="53"/>
      <c r="B42" s="52"/>
      <c r="C42" s="53"/>
      <c r="D42" s="52"/>
      <c r="E42" s="52"/>
      <c r="F42" s="52"/>
      <c r="G42" s="52"/>
      <c r="H42" s="51" t="s">
        <v>26</v>
      </c>
      <c r="I42" s="51"/>
      <c r="J42" s="51"/>
      <c r="K42" s="52"/>
      <c r="L42" s="52"/>
    </row>
    <row r="43" spans="1:12" ht="15">
      <c r="A43" s="51" t="s">
        <v>27</v>
      </c>
      <c r="B43" s="52"/>
      <c r="C43" s="53"/>
      <c r="D43" s="54" t="s">
        <v>22</v>
      </c>
      <c r="E43" s="52"/>
      <c r="F43" s="52"/>
      <c r="G43" s="52"/>
      <c r="H43" s="52"/>
      <c r="I43" s="52"/>
      <c r="J43" s="52"/>
      <c r="K43" s="52"/>
      <c r="L43" s="52"/>
    </row>
    <row r="44" spans="1:12" ht="15">
      <c r="A44" s="54">
        <v>9255</v>
      </c>
      <c r="B44" s="54"/>
      <c r="C44" s="55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>
      <c r="A45" s="54" t="s">
        <v>28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>
      <c r="A46" s="56"/>
      <c r="B46" s="52"/>
      <c r="C46" s="52"/>
      <c r="D46" s="57">
        <v>41195</v>
      </c>
      <c r="E46" s="52"/>
      <c r="F46" s="52"/>
      <c r="G46" s="52"/>
      <c r="H46" s="51" t="s">
        <v>29</v>
      </c>
      <c r="I46" s="54" t="s">
        <v>30</v>
      </c>
      <c r="J46" s="54"/>
      <c r="K46" s="54"/>
      <c r="L46" s="54"/>
    </row>
  </sheetData>
  <sheetProtection/>
  <mergeCells count="6">
    <mergeCell ref="C3:D3"/>
    <mergeCell ref="F3:I3"/>
    <mergeCell ref="K3:M3"/>
    <mergeCell ref="L11:L14"/>
    <mergeCell ref="L22:L25"/>
    <mergeCell ref="L33:L36"/>
  </mergeCells>
  <printOptions/>
  <pageMargins left="0.3937007874015748" right="0" top="0.5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2012-10-13T18:29:09Z</dcterms:created>
  <dcterms:modified xsi:type="dcterms:W3CDTF">2012-10-13T18:29:31Z</dcterms:modified>
  <cp:category/>
  <cp:version/>
  <cp:contentType/>
  <cp:contentStatus/>
</cp:coreProperties>
</file>