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'distrf3'!$A$1:$M$62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<sst xmlns="http://schemas.openxmlformats.org/spreadsheetml/2006/main" count="63" uniqueCount="31">
  <si>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</si>
  <si>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</si>
  <si>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</si>
  <si>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</si>
  <si>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</si>
  <si>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</si>
  <si>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</si>
  <si>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</si>
  <si>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>K.BRUGSE BC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</si>
  <si>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</si>
  <si>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</si>
  <si>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</si>
  <si>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</si>
  <si>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</si>
  <si>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</si>
  <si>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</si>
  <si>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</si>
  <si>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</si>
  <si>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</si>
  <si>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</si>
  <si>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</si>
  <si>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</si>
  <si>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</si>
  <si>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</si>
  <si>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</si>
  <si>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BRUGGE - ZEEKUST</t>
  </si>
  <si>
    <t>18/19.02.2012</t>
  </si>
  <si>
    <t>HAEGHEBAERT Eric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</si>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</sst>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bandstoten%20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DF_BD_M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H52" sqref="H52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7" width="8.140625" style="22" hidden="1" customWidth="1"/>
    <col min="8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40898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BEIRENS Marc</v>
      </c>
      <c r="C7" s="23"/>
      <c r="D7" s="23"/>
      <c r="E7" s="23"/>
      <c r="F7" s="25" t="s">
        <v>13</v>
      </c>
      <c r="G7" s="26" t="str">
        <f>VLOOKUP(L7,'[1]LEDEN'!A:E,3,FALSE)</f>
        <v>K.Br</v>
      </c>
      <c r="H7" s="27" t="str">
        <f>VLOOKUP(L7,'[1]LEDEN'!A:E,3,FALSE)</f>
        <v>K.Br</v>
      </c>
      <c r="I7" s="25"/>
      <c r="J7" s="25"/>
      <c r="K7" s="25"/>
      <c r="L7" s="28">
        <v>7797</v>
      </c>
    </row>
    <row r="8" ht="6" customHeight="1"/>
    <row r="9" spans="6:12" ht="12.75">
      <c r="F9" s="29" t="s">
        <v>14</v>
      </c>
      <c r="G9" s="29" t="s">
        <v>15</v>
      </c>
      <c r="H9" s="29" t="s">
        <v>16</v>
      </c>
      <c r="I9" s="29" t="s">
        <v>17</v>
      </c>
      <c r="J9" s="30" t="s">
        <v>18</v>
      </c>
      <c r="K9" s="29" t="s">
        <v>19</v>
      </c>
      <c r="L9" s="29" t="s">
        <v>20</v>
      </c>
    </row>
    <row r="10" spans="2:14" ht="15" customHeight="1">
      <c r="B10" s="31">
        <v>1</v>
      </c>
      <c r="C10" s="32" t="str">
        <f>VLOOKUP(N10,'[1]LEDEN'!A:E,2,FALSE)</f>
        <v>BOECKAERT Eric</v>
      </c>
      <c r="D10" s="33"/>
      <c r="E10" s="33"/>
      <c r="F10" s="31">
        <v>2</v>
      </c>
      <c r="G10" s="31"/>
      <c r="H10" s="31">
        <v>40</v>
      </c>
      <c r="I10" s="31">
        <v>21</v>
      </c>
      <c r="J10" s="34">
        <f aca="true" t="shared" si="0" ref="J10:J15">ROUNDDOWN(H10/I10,2)</f>
        <v>1.9</v>
      </c>
      <c r="K10" s="31">
        <v>15</v>
      </c>
      <c r="L10" s="35"/>
      <c r="N10">
        <v>5685</v>
      </c>
    </row>
    <row r="11" spans="2:14" ht="15" customHeight="1">
      <c r="B11" s="31">
        <v>2</v>
      </c>
      <c r="C11" s="32" t="str">
        <f>VLOOKUP(N11,'[1]LEDEN'!A:E,2,FALSE)</f>
        <v>GILLIAERT Sven</v>
      </c>
      <c r="D11" s="33"/>
      <c r="E11" s="33"/>
      <c r="F11" s="31">
        <v>0</v>
      </c>
      <c r="G11" s="31"/>
      <c r="H11" s="31">
        <v>37</v>
      </c>
      <c r="I11" s="31">
        <v>16</v>
      </c>
      <c r="J11" s="34">
        <f t="shared" si="0"/>
        <v>2.31</v>
      </c>
      <c r="K11" s="31">
        <v>15</v>
      </c>
      <c r="L11" s="36">
        <v>3</v>
      </c>
      <c r="N11">
        <v>7014</v>
      </c>
    </row>
    <row r="12" spans="2:14" ht="15" customHeight="1">
      <c r="B12" s="31">
        <v>3</v>
      </c>
      <c r="C12" s="32" t="str">
        <f>VLOOKUP(N12,'[1]LEDEN'!A:E,2,FALSE)</f>
        <v>HAEGHEBAERT Eric</v>
      </c>
      <c r="D12" s="33"/>
      <c r="E12" s="33"/>
      <c r="F12" s="31">
        <v>0</v>
      </c>
      <c r="G12" s="31"/>
      <c r="H12" s="31">
        <v>28</v>
      </c>
      <c r="I12" s="31">
        <v>18</v>
      </c>
      <c r="J12" s="34">
        <f t="shared" si="0"/>
        <v>1.55</v>
      </c>
      <c r="K12" s="31">
        <v>11</v>
      </c>
      <c r="L12" s="36"/>
      <c r="N12">
        <v>4122</v>
      </c>
    </row>
    <row r="13" spans="2:12" ht="15" customHeight="1" hidden="1">
      <c r="B13" s="31">
        <v>4</v>
      </c>
      <c r="C13" s="32" t="e">
        <f>VLOOKUP(M13,'[1]LEDEN'!A:E,2,FALSE)</f>
        <v>#N/A</v>
      </c>
      <c r="D13" s="33"/>
      <c r="E13" s="33"/>
      <c r="F13" s="31"/>
      <c r="G13" s="31"/>
      <c r="H13" s="31"/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VLOOKUP(M14,'[1]LEDEN'!A:E,2,FALSE)</f>
        <v>#N/A</v>
      </c>
      <c r="D14" s="33"/>
      <c r="E14" s="33"/>
      <c r="F14" s="31"/>
      <c r="G14" s="31"/>
      <c r="H14" s="31"/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21</v>
      </c>
      <c r="D15" s="37"/>
      <c r="E15" s="37" t="s">
        <v>22</v>
      </c>
      <c r="F15" s="40">
        <f>SUM(F10:F14)</f>
        <v>2</v>
      </c>
      <c r="G15" s="40">
        <f>SUM(G10:G14)</f>
        <v>0</v>
      </c>
      <c r="H15" s="40">
        <f>SUM(H10:H14)</f>
        <v>105</v>
      </c>
      <c r="I15" s="40">
        <f>SUM(I10:I14)</f>
        <v>55</v>
      </c>
      <c r="J15" s="41">
        <f t="shared" si="0"/>
        <v>1.9</v>
      </c>
      <c r="K15" s="40">
        <f>MAX(K10:K14)</f>
        <v>15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5"/>
      <c r="G16" s="45"/>
      <c r="H16" s="45"/>
      <c r="I16" s="45"/>
      <c r="J16" s="45"/>
      <c r="K16" s="45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GILLIAERT Sven</v>
      </c>
      <c r="C18" s="23"/>
      <c r="D18" s="23"/>
      <c r="E18" s="23"/>
      <c r="F18" s="25" t="s">
        <v>13</v>
      </c>
      <c r="G18" s="26" t="str">
        <f>VLOOKUP(L18,'[1]LEDEN'!A:E,3,FALSE)</f>
        <v>OBA</v>
      </c>
      <c r="H18" s="26" t="str">
        <f>VLOOKUP(L18,'[1]LEDEN'!A:E,3,FALSE)</f>
        <v>OBA</v>
      </c>
      <c r="I18" s="25"/>
      <c r="J18" s="25"/>
      <c r="K18" s="25"/>
      <c r="L18" s="28">
        <v>7014</v>
      </c>
    </row>
    <row r="19" ht="6" customHeight="1"/>
    <row r="20" spans="6:12" ht="12.75">
      <c r="F20" s="29" t="s">
        <v>14</v>
      </c>
      <c r="G20" s="29" t="s">
        <v>15</v>
      </c>
      <c r="H20" s="29" t="s">
        <v>16</v>
      </c>
      <c r="I20" s="29" t="s">
        <v>17</v>
      </c>
      <c r="J20" s="30" t="s">
        <v>18</v>
      </c>
      <c r="K20" s="29" t="s">
        <v>19</v>
      </c>
      <c r="L20" s="29" t="s">
        <v>20</v>
      </c>
    </row>
    <row r="21" spans="2:14" ht="12.75">
      <c r="B21" s="31">
        <v>1</v>
      </c>
      <c r="C21" s="32" t="str">
        <f>VLOOKUP(N21,'[1]LEDEN'!A:E,2,FALSE)</f>
        <v>HAEGHEBAERT Eric</v>
      </c>
      <c r="D21" s="33"/>
      <c r="E21" s="33"/>
      <c r="F21" s="31">
        <v>0</v>
      </c>
      <c r="G21" s="31"/>
      <c r="H21" s="31">
        <v>22</v>
      </c>
      <c r="I21" s="31">
        <v>16</v>
      </c>
      <c r="J21" s="34">
        <f aca="true" t="shared" si="1" ref="J21:J26">ROUNDDOWN(H21/I21,2)</f>
        <v>1.37</v>
      </c>
      <c r="K21" s="31">
        <v>6</v>
      </c>
      <c r="L21" s="35"/>
      <c r="N21">
        <v>4122</v>
      </c>
    </row>
    <row r="22" spans="2:14" ht="12.75">
      <c r="B22" s="31">
        <v>2</v>
      </c>
      <c r="C22" s="32" t="str">
        <f>VLOOKUP(N22,'[1]LEDEN'!A:E,2,FALSE)</f>
        <v>BEIRENS Marc</v>
      </c>
      <c r="D22" s="33"/>
      <c r="E22" s="33"/>
      <c r="F22" s="31">
        <v>2</v>
      </c>
      <c r="G22" s="31"/>
      <c r="H22" s="31">
        <v>40</v>
      </c>
      <c r="I22" s="31">
        <v>16</v>
      </c>
      <c r="J22" s="34">
        <f t="shared" si="1"/>
        <v>2.5</v>
      </c>
      <c r="K22" s="31">
        <v>19</v>
      </c>
      <c r="L22" s="36">
        <v>2</v>
      </c>
      <c r="N22">
        <v>7797</v>
      </c>
    </row>
    <row r="23" spans="2:14" ht="12.75">
      <c r="B23" s="31">
        <v>3</v>
      </c>
      <c r="C23" s="32" t="str">
        <f>VLOOKUP(N23,'[1]LEDEN'!A:E,2,FALSE)</f>
        <v>BOECKAERT Eric</v>
      </c>
      <c r="D23" s="33"/>
      <c r="E23" s="33"/>
      <c r="F23" s="31">
        <v>2</v>
      </c>
      <c r="G23" s="31"/>
      <c r="H23" s="31">
        <v>40</v>
      </c>
      <c r="I23" s="31">
        <v>26</v>
      </c>
      <c r="J23" s="34">
        <f t="shared" si="1"/>
        <v>1.53</v>
      </c>
      <c r="K23" s="31">
        <v>8</v>
      </c>
      <c r="L23" s="36"/>
      <c r="N23">
        <v>5685</v>
      </c>
    </row>
    <row r="24" spans="2:12" ht="12.75" customHeight="1" hidden="1">
      <c r="B24" s="31"/>
      <c r="C24" s="32" t="e">
        <f>VLOOKUP(M24,'[1]LEDEN'!A:E,2,FALSE)</f>
        <v>#N/A</v>
      </c>
      <c r="D24" s="33"/>
      <c r="E24" s="33"/>
      <c r="F24" s="31"/>
      <c r="G24" s="31"/>
      <c r="H24" s="31"/>
      <c r="I24" s="31"/>
      <c r="J24" s="34" t="e">
        <f t="shared" si="1"/>
        <v>#DIV/0!</v>
      </c>
      <c r="K24" s="31"/>
      <c r="L24" s="36"/>
    </row>
    <row r="25" spans="2:12" ht="12.75" customHeight="1" hidden="1">
      <c r="B25" s="31"/>
      <c r="C25" s="32" t="e">
        <f>VLOOKUP(M25,'[1]LEDEN'!A:E,2,FALSE)</f>
        <v>#N/A</v>
      </c>
      <c r="D25" s="33"/>
      <c r="E25" s="33"/>
      <c r="F25" s="31"/>
      <c r="G25" s="31"/>
      <c r="H25" s="31"/>
      <c r="I25" s="31"/>
      <c r="J25" s="34" t="e">
        <f t="shared" si="1"/>
        <v>#DIV/0!</v>
      </c>
      <c r="K25" s="31"/>
      <c r="L25" s="36"/>
    </row>
    <row r="26" spans="1:12" ht="12.75">
      <c r="A26" s="37"/>
      <c r="B26" s="38"/>
      <c r="C26" s="39" t="s">
        <v>21</v>
      </c>
      <c r="D26" s="37"/>
      <c r="E26" s="37" t="s">
        <v>22</v>
      </c>
      <c r="F26" s="40">
        <f>SUM(F21:F25)</f>
        <v>4</v>
      </c>
      <c r="G26" s="40">
        <f>SUM(G21:G25)</f>
        <v>0</v>
      </c>
      <c r="H26" s="40">
        <f>SUM(H21:H25)</f>
        <v>102</v>
      </c>
      <c r="I26" s="40">
        <f>SUM(I21:I25)</f>
        <v>58</v>
      </c>
      <c r="J26" s="41">
        <f t="shared" si="1"/>
        <v>1.75</v>
      </c>
      <c r="K26" s="40">
        <f>MAX(K21:K25)</f>
        <v>19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ht="3.75" customHeight="1"/>
    <row r="29" spans="1:12" ht="12.75">
      <c r="A29" s="23" t="s">
        <v>12</v>
      </c>
      <c r="B29" s="24" t="str">
        <f>VLOOKUP(L29,'[1]LEDEN'!A:E,2,FALSE)</f>
        <v>BOECKAERT Eric</v>
      </c>
      <c r="C29" s="23"/>
      <c r="D29" s="23"/>
      <c r="E29" s="23"/>
      <c r="F29" s="25" t="s">
        <v>13</v>
      </c>
      <c r="G29" s="26" t="str">
        <f>VLOOKUP(L29,'[1]LEDEN'!A:E,3,FALSE)</f>
        <v>K.Br</v>
      </c>
      <c r="H29" s="26" t="str">
        <f>VLOOKUP(L29,'[1]LEDEN'!A:E,3,FALSE)</f>
        <v>K.Br</v>
      </c>
      <c r="I29" s="25"/>
      <c r="J29" s="25"/>
      <c r="K29" s="25"/>
      <c r="L29" s="28">
        <v>5685</v>
      </c>
    </row>
    <row r="30" ht="7.5" customHeight="1"/>
    <row r="31" spans="6:12" ht="12.75">
      <c r="F31" s="29" t="s">
        <v>14</v>
      </c>
      <c r="G31" s="29" t="s">
        <v>15</v>
      </c>
      <c r="H31" s="29" t="s">
        <v>16</v>
      </c>
      <c r="I31" s="29" t="s">
        <v>17</v>
      </c>
      <c r="J31" s="30" t="s">
        <v>18</v>
      </c>
      <c r="K31" s="29" t="s">
        <v>19</v>
      </c>
      <c r="L31" s="29" t="s">
        <v>20</v>
      </c>
    </row>
    <row r="32" spans="2:14" ht="12.75">
      <c r="B32" s="31">
        <v>1</v>
      </c>
      <c r="C32" s="32" t="str">
        <f>VLOOKUP(N32,'[1]LEDEN'!A:E,2,FALSE)</f>
        <v>BEIRENS Marc</v>
      </c>
      <c r="D32" s="33"/>
      <c r="E32" s="33"/>
      <c r="F32" s="31">
        <v>0</v>
      </c>
      <c r="G32" s="31"/>
      <c r="H32" s="31">
        <v>27</v>
      </c>
      <c r="I32" s="31">
        <v>21</v>
      </c>
      <c r="J32" s="34">
        <f aca="true" t="shared" si="2" ref="J32:J37">ROUNDDOWN(H32/I32,2)</f>
        <v>1.28</v>
      </c>
      <c r="K32" s="31">
        <v>9</v>
      </c>
      <c r="L32" s="35"/>
      <c r="N32">
        <v>7797</v>
      </c>
    </row>
    <row r="33" spans="2:14" ht="12.75">
      <c r="B33" s="31">
        <v>2</v>
      </c>
      <c r="C33" s="32" t="str">
        <f>VLOOKUP(N33,'[1]LEDEN'!A:E,2,FALSE)</f>
        <v>HAEGHEBAERT Eric</v>
      </c>
      <c r="D33" s="33"/>
      <c r="E33" s="33"/>
      <c r="F33" s="31">
        <v>0</v>
      </c>
      <c r="G33" s="31"/>
      <c r="H33" s="31">
        <v>34</v>
      </c>
      <c r="I33" s="31">
        <v>25</v>
      </c>
      <c r="J33" s="34">
        <f t="shared" si="2"/>
        <v>1.36</v>
      </c>
      <c r="K33" s="31">
        <v>7</v>
      </c>
      <c r="L33" s="36">
        <v>4</v>
      </c>
      <c r="N33">
        <v>4122</v>
      </c>
    </row>
    <row r="34" spans="2:14" ht="12.75">
      <c r="B34" s="31">
        <v>3</v>
      </c>
      <c r="C34" s="32" t="str">
        <f>VLOOKUP(N34,'[1]LEDEN'!A:E,2,FALSE)</f>
        <v>GILLIAERT Sven</v>
      </c>
      <c r="D34" s="33"/>
      <c r="E34" s="33"/>
      <c r="F34" s="31">
        <v>0</v>
      </c>
      <c r="G34" s="31"/>
      <c r="H34" s="31">
        <v>28</v>
      </c>
      <c r="I34" s="31">
        <v>26</v>
      </c>
      <c r="J34" s="34">
        <f t="shared" si="2"/>
        <v>1.07</v>
      </c>
      <c r="K34" s="31">
        <v>3</v>
      </c>
      <c r="L34" s="36"/>
      <c r="N34">
        <v>7014</v>
      </c>
    </row>
    <row r="35" spans="2:12" ht="12.75" customHeight="1" hidden="1">
      <c r="B35" s="31">
        <v>4</v>
      </c>
      <c r="C35" s="32" t="e">
        <f>VLOOKUP(M35,'[1]LEDEN'!A:E,2,FALSE)</f>
        <v>#N/A</v>
      </c>
      <c r="D35" s="33"/>
      <c r="E35" s="33"/>
      <c r="F35" s="31"/>
      <c r="G35" s="31"/>
      <c r="H35" s="31"/>
      <c r="I35" s="31"/>
      <c r="J35" s="34" t="e">
        <f t="shared" si="2"/>
        <v>#DIV/0!</v>
      </c>
      <c r="K35" s="31"/>
      <c r="L35" s="36"/>
    </row>
    <row r="36" spans="2:12" ht="12.75" customHeight="1" hidden="1">
      <c r="B36" s="31">
        <v>5</v>
      </c>
      <c r="C36" s="32" t="e">
        <f>VLOOKUP(M36,'[1]LEDEN'!A:E,2,FALSE)</f>
        <v>#N/A</v>
      </c>
      <c r="D36" s="33"/>
      <c r="E36" s="33"/>
      <c r="F36" s="31"/>
      <c r="G36" s="31"/>
      <c r="H36" s="31"/>
      <c r="I36" s="31"/>
      <c r="J36" s="34" t="e">
        <f t="shared" si="2"/>
        <v>#DIV/0!</v>
      </c>
      <c r="K36" s="31"/>
      <c r="L36" s="36"/>
    </row>
    <row r="37" spans="1:12" ht="12.75">
      <c r="A37" s="37"/>
      <c r="B37" s="38"/>
      <c r="C37" s="39" t="s">
        <v>23</v>
      </c>
      <c r="D37" s="37"/>
      <c r="E37" s="37" t="s">
        <v>22</v>
      </c>
      <c r="F37" s="40">
        <f>SUM(F32:F36)</f>
        <v>0</v>
      </c>
      <c r="G37" s="40">
        <f>SUM(G32:G36)</f>
        <v>0</v>
      </c>
      <c r="H37" s="40">
        <f>SUM(H32:H36)</f>
        <v>89</v>
      </c>
      <c r="I37" s="40">
        <f>SUM(I32:I36)</f>
        <v>72</v>
      </c>
      <c r="J37" s="41">
        <f t="shared" si="2"/>
        <v>1.23</v>
      </c>
      <c r="K37" s="40">
        <f>MAX(K32:K36)</f>
        <v>9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ht="6" customHeight="1"/>
    <row r="40" spans="1:12" ht="13.5" customHeight="1">
      <c r="A40" s="23" t="s">
        <v>12</v>
      </c>
      <c r="B40" s="24" t="str">
        <f>VLOOKUP(L40,'[1]LEDEN'!A:E,2,FALSE)</f>
        <v>HAEGHEBAERT Eric</v>
      </c>
      <c r="C40" s="23"/>
      <c r="D40" s="23"/>
      <c r="E40" s="23"/>
      <c r="F40" s="25" t="s">
        <v>13</v>
      </c>
      <c r="G40" s="26" t="str">
        <f>VLOOKUP(L40,'[1]LEDEN'!A:E,3,FALSE)</f>
        <v>OS</v>
      </c>
      <c r="H40" s="26" t="str">
        <f>VLOOKUP(L40,'[1]LEDEN'!A:E,3,FALSE)</f>
        <v>OS</v>
      </c>
      <c r="I40" s="25"/>
      <c r="J40" s="25"/>
      <c r="K40" s="25"/>
      <c r="L40" s="28">
        <v>4122</v>
      </c>
    </row>
    <row r="42" spans="6:12" ht="12.75">
      <c r="F42" s="29" t="s">
        <v>14</v>
      </c>
      <c r="G42" s="29" t="s">
        <v>15</v>
      </c>
      <c r="H42" s="29" t="s">
        <v>16</v>
      </c>
      <c r="I42" s="29" t="s">
        <v>17</v>
      </c>
      <c r="J42" s="30" t="s">
        <v>18</v>
      </c>
      <c r="K42" s="29" t="s">
        <v>19</v>
      </c>
      <c r="L42" s="29" t="s">
        <v>20</v>
      </c>
    </row>
    <row r="43" spans="2:14" ht="12.75">
      <c r="B43" s="31">
        <v>1</v>
      </c>
      <c r="C43" s="32" t="str">
        <f>VLOOKUP(N43,'[1]LEDEN'!A:E,2,FALSE)</f>
        <v>GILLIAERT Sven</v>
      </c>
      <c r="D43" s="33"/>
      <c r="E43" s="33"/>
      <c r="F43" s="31">
        <v>2</v>
      </c>
      <c r="G43" s="31"/>
      <c r="H43" s="31">
        <v>40</v>
      </c>
      <c r="I43" s="31">
        <v>16</v>
      </c>
      <c r="J43" s="34">
        <f aca="true" t="shared" si="3" ref="J43:J48">ROUNDDOWN(H43/I43,2)</f>
        <v>2.5</v>
      </c>
      <c r="K43" s="31">
        <v>12</v>
      </c>
      <c r="L43" s="35"/>
      <c r="N43">
        <v>7014</v>
      </c>
    </row>
    <row r="44" spans="2:14" ht="12.75">
      <c r="B44" s="31">
        <v>2</v>
      </c>
      <c r="C44" s="32" t="str">
        <f>VLOOKUP(N44,'[1]LEDEN'!A:E,2,FALSE)</f>
        <v>BOECKAERT Eric</v>
      </c>
      <c r="D44" s="33"/>
      <c r="E44" s="33"/>
      <c r="F44" s="31">
        <v>2</v>
      </c>
      <c r="G44" s="31"/>
      <c r="H44" s="31">
        <v>40</v>
      </c>
      <c r="I44" s="31">
        <v>25</v>
      </c>
      <c r="J44" s="34">
        <f t="shared" si="3"/>
        <v>1.6</v>
      </c>
      <c r="K44" s="31">
        <v>6</v>
      </c>
      <c r="L44" s="46">
        <v>1</v>
      </c>
      <c r="N44">
        <v>5685</v>
      </c>
    </row>
    <row r="45" spans="2:14" ht="12.75">
      <c r="B45" s="31">
        <v>3</v>
      </c>
      <c r="C45" s="32" t="str">
        <f>VLOOKUP(N45,'[1]LEDEN'!A:E,2,FALSE)</f>
        <v>BEIRENS Marc</v>
      </c>
      <c r="D45" s="33"/>
      <c r="E45" s="33"/>
      <c r="F45" s="31">
        <v>2</v>
      </c>
      <c r="G45" s="31"/>
      <c r="H45" s="31">
        <v>40</v>
      </c>
      <c r="I45" s="31">
        <v>18</v>
      </c>
      <c r="J45" s="34">
        <f t="shared" si="3"/>
        <v>2.22</v>
      </c>
      <c r="K45" s="31">
        <v>10</v>
      </c>
      <c r="L45" s="46"/>
      <c r="N45">
        <v>7797</v>
      </c>
    </row>
    <row r="46" spans="2:12" ht="12.75" customHeight="1" hidden="1">
      <c r="B46" s="31">
        <v>4</v>
      </c>
      <c r="C46" s="32" t="e">
        <f>VLOOKUP(M46,'[1]LEDEN'!A:E,2,FALSE)</f>
        <v>#N/A</v>
      </c>
      <c r="D46" s="33"/>
      <c r="E46" s="33"/>
      <c r="F46" s="31"/>
      <c r="G46" s="31"/>
      <c r="H46" s="31"/>
      <c r="I46" s="31"/>
      <c r="J46" s="34" t="e">
        <f t="shared" si="3"/>
        <v>#DIV/0!</v>
      </c>
      <c r="K46" s="31"/>
      <c r="L46" s="46"/>
    </row>
    <row r="47" spans="2:12" ht="12.75" customHeight="1" hidden="1">
      <c r="B47" s="31">
        <v>5</v>
      </c>
      <c r="C47" s="32" t="e">
        <f>VLOOKUP(M47,'[1]LEDEN'!A:E,2,FALSE)</f>
        <v>#N/A</v>
      </c>
      <c r="D47" s="33"/>
      <c r="E47" s="33"/>
      <c r="F47" s="31"/>
      <c r="G47" s="31"/>
      <c r="H47" s="31"/>
      <c r="I47" s="31"/>
      <c r="J47" s="34" t="e">
        <f t="shared" si="3"/>
        <v>#DIV/0!</v>
      </c>
      <c r="K47" s="31"/>
      <c r="L47" s="46"/>
    </row>
    <row r="48" spans="1:12" ht="12.75">
      <c r="A48" s="37"/>
      <c r="B48" s="38"/>
      <c r="C48" s="39" t="s">
        <v>21</v>
      </c>
      <c r="D48" s="37"/>
      <c r="E48" s="37" t="s">
        <v>22</v>
      </c>
      <c r="F48" s="40">
        <f>SUM(F43:F47)</f>
        <v>6</v>
      </c>
      <c r="G48" s="40">
        <f>SUM(G43:G47)</f>
        <v>0</v>
      </c>
      <c r="H48" s="40">
        <f>SUM(H43:H47)</f>
        <v>120</v>
      </c>
      <c r="I48" s="40">
        <f>SUM(I43:I47)</f>
        <v>59</v>
      </c>
      <c r="J48" s="41">
        <f t="shared" si="3"/>
        <v>2.03</v>
      </c>
      <c r="K48" s="40">
        <f>MAX(K43:K47)</f>
        <v>12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ht="6" customHeight="1"/>
    <row r="52" spans="2:13" ht="15">
      <c r="B52" s="47" t="s">
        <v>24</v>
      </c>
      <c r="C52" s="48"/>
      <c r="D52" s="47"/>
      <c r="E52" s="48"/>
      <c r="F52" s="48"/>
      <c r="G52" s="48"/>
      <c r="H52" s="48"/>
      <c r="I52" s="47" t="s">
        <v>25</v>
      </c>
      <c r="J52" s="47"/>
      <c r="K52" s="47"/>
      <c r="L52" s="48"/>
      <c r="M52" s="48"/>
    </row>
    <row r="53" spans="2:13" ht="15">
      <c r="B53" s="49"/>
      <c r="C53" s="48"/>
      <c r="D53" s="49"/>
      <c r="E53" s="48"/>
      <c r="F53" s="48"/>
      <c r="G53" s="48"/>
      <c r="H53" s="48"/>
      <c r="I53" s="47" t="s">
        <v>26</v>
      </c>
      <c r="J53" s="47"/>
      <c r="K53" s="47"/>
      <c r="L53" s="48"/>
      <c r="M53" s="48"/>
    </row>
    <row r="54" spans="2:13" ht="15">
      <c r="B54" s="47" t="s">
        <v>27</v>
      </c>
      <c r="C54" s="48"/>
      <c r="D54" s="49"/>
      <c r="E54" s="50">
        <v>4122</v>
      </c>
      <c r="F54" s="48"/>
      <c r="G54" s="48"/>
      <c r="H54" s="48"/>
      <c r="I54" s="48"/>
      <c r="J54" s="48"/>
      <c r="K54" s="48"/>
      <c r="L54" s="48"/>
      <c r="M54" s="48"/>
    </row>
    <row r="55" spans="2:13" ht="15">
      <c r="B55" s="51" t="s">
        <v>28</v>
      </c>
      <c r="C55" s="52"/>
      <c r="D55" s="53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54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54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5.75">
      <c r="B58" s="54"/>
      <c r="C58" s="55">
        <v>40898</v>
      </c>
      <c r="D58" s="55"/>
      <c r="E58" s="48"/>
      <c r="F58" s="48"/>
      <c r="G58" s="48"/>
      <c r="H58" s="48"/>
      <c r="I58" s="56" t="s">
        <v>29</v>
      </c>
      <c r="J58" s="57" t="s">
        <v>30</v>
      </c>
      <c r="K58" s="57"/>
      <c r="L58" s="57"/>
      <c r="M58" s="57"/>
    </row>
  </sheetData>
  <sheetProtection/>
  <mergeCells count="10">
    <mergeCell ref="L44:L47"/>
    <mergeCell ref="B55:D55"/>
    <mergeCell ref="C58:D58"/>
    <mergeCell ref="J58:M58"/>
    <mergeCell ref="C3:D3"/>
    <mergeCell ref="F3:I3"/>
    <mergeCell ref="K3:M3"/>
    <mergeCell ref="L11:L14"/>
    <mergeCell ref="L22:L25"/>
    <mergeCell ref="L33:L36"/>
  </mergeCells>
  <printOptions/>
  <pageMargins left="0.3937007874015748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2011-12-22T10:07:34Z</dcterms:created>
  <dcterms:modified xsi:type="dcterms:W3CDTF">2011-12-22T10:08:41Z</dcterms:modified>
  <cp:category/>
  <cp:version/>
  <cp:contentType/>
  <cp:contentStatus/>
</cp:coreProperties>
</file>