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57" i="1" l="1"/>
  <c r="AV257" i="1"/>
  <c r="AP257" i="1" s="1"/>
  <c r="AS257" i="1" s="1"/>
  <c r="P257" i="1"/>
  <c r="O257" i="1"/>
  <c r="L257" i="1"/>
  <c r="D257" i="1"/>
  <c r="AW255" i="1"/>
  <c r="AV255" i="1"/>
  <c r="AP255" i="1" s="1"/>
  <c r="AS255" i="1" s="1"/>
  <c r="P255" i="1"/>
  <c r="O255" i="1"/>
  <c r="L255" i="1"/>
  <c r="D255" i="1"/>
  <c r="AW253" i="1"/>
  <c r="AV253" i="1"/>
  <c r="AP253" i="1" s="1"/>
  <c r="AS253" i="1" s="1"/>
  <c r="P253" i="1"/>
  <c r="O253" i="1"/>
  <c r="L253" i="1"/>
  <c r="D253" i="1"/>
  <c r="AW251" i="1"/>
  <c r="AV251" i="1"/>
  <c r="AP251" i="1" s="1"/>
  <c r="AS251" i="1" s="1"/>
  <c r="P251" i="1"/>
  <c r="O251" i="1"/>
  <c r="L251" i="1"/>
  <c r="D251" i="1"/>
  <c r="AW247" i="1"/>
  <c r="AV247" i="1"/>
  <c r="AP247" i="1" s="1"/>
  <c r="AS247" i="1" s="1"/>
  <c r="P247" i="1"/>
  <c r="O247" i="1"/>
  <c r="L247" i="1"/>
  <c r="D247" i="1"/>
  <c r="AW245" i="1"/>
  <c r="AV245" i="1"/>
  <c r="AP245" i="1"/>
  <c r="AS245" i="1" s="1"/>
  <c r="P245" i="1"/>
  <c r="O245" i="1"/>
  <c r="L245" i="1"/>
  <c r="D245" i="1"/>
  <c r="AW243" i="1"/>
  <c r="AV243" i="1"/>
  <c r="AP243" i="1"/>
  <c r="AS243" i="1" s="1"/>
  <c r="P243" i="1"/>
  <c r="O243" i="1"/>
  <c r="L243" i="1"/>
  <c r="D243" i="1"/>
  <c r="AW241" i="1"/>
  <c r="AV241" i="1"/>
  <c r="AP241" i="1"/>
  <c r="AS241" i="1" s="1"/>
  <c r="P241" i="1"/>
  <c r="O241" i="1"/>
  <c r="L241" i="1"/>
  <c r="D241" i="1"/>
  <c r="AW239" i="1"/>
  <c r="AV239" i="1"/>
  <c r="AP239" i="1"/>
  <c r="AS239" i="1" s="1"/>
  <c r="P239" i="1"/>
  <c r="O239" i="1"/>
  <c r="L239" i="1"/>
  <c r="D239" i="1"/>
  <c r="AW237" i="1"/>
  <c r="AV237" i="1"/>
  <c r="AP237" i="1"/>
  <c r="AS237" i="1" s="1"/>
  <c r="P237" i="1"/>
  <c r="O237" i="1"/>
  <c r="L237" i="1"/>
  <c r="D237" i="1"/>
  <c r="AW235" i="1"/>
  <c r="AV235" i="1"/>
  <c r="AP235" i="1"/>
  <c r="AS235" i="1" s="1"/>
  <c r="P235" i="1"/>
  <c r="O235" i="1"/>
  <c r="L235" i="1"/>
  <c r="D235" i="1"/>
  <c r="AW233" i="1"/>
  <c r="AV233" i="1"/>
  <c r="AP233" i="1"/>
  <c r="AS233" i="1" s="1"/>
  <c r="P233" i="1"/>
  <c r="O233" i="1"/>
  <c r="L233" i="1"/>
  <c r="D233" i="1"/>
  <c r="AW231" i="1"/>
  <c r="AV231" i="1"/>
  <c r="AP231" i="1"/>
  <c r="AS231" i="1" s="1"/>
  <c r="P231" i="1"/>
  <c r="O231" i="1"/>
  <c r="L231" i="1"/>
  <c r="D231" i="1"/>
  <c r="AW227" i="1"/>
  <c r="AV227" i="1"/>
  <c r="AP227" i="1"/>
  <c r="AS227" i="1" s="1"/>
  <c r="O227" i="1"/>
  <c r="L227" i="1"/>
  <c r="D227" i="1"/>
  <c r="AW225" i="1"/>
  <c r="AV225" i="1"/>
  <c r="AP225" i="1" s="1"/>
  <c r="AS225" i="1" s="1"/>
  <c r="O225" i="1"/>
  <c r="L225" i="1"/>
  <c r="D225" i="1"/>
  <c r="AW223" i="1"/>
  <c r="AV223" i="1"/>
  <c r="AP223" i="1"/>
  <c r="AS223" i="1" s="1"/>
  <c r="O223" i="1"/>
  <c r="L223" i="1"/>
  <c r="D223" i="1"/>
  <c r="AW221" i="1"/>
  <c r="AV221" i="1"/>
  <c r="AP221" i="1"/>
  <c r="AS221" i="1" s="1"/>
  <c r="O221" i="1"/>
  <c r="L221" i="1"/>
  <c r="D221" i="1"/>
  <c r="AW219" i="1"/>
  <c r="AV219" i="1"/>
  <c r="AP219" i="1"/>
  <c r="AS219" i="1" s="1"/>
  <c r="O219" i="1"/>
  <c r="L219" i="1"/>
  <c r="D219" i="1"/>
  <c r="AW217" i="1"/>
  <c r="AV217" i="1"/>
  <c r="AP217" i="1" s="1"/>
  <c r="AS217" i="1" s="1"/>
  <c r="O217" i="1"/>
  <c r="L217" i="1"/>
  <c r="D217" i="1"/>
  <c r="AW215" i="1"/>
  <c r="AV215" i="1"/>
  <c r="AP215" i="1"/>
  <c r="AS215" i="1" s="1"/>
  <c r="O215" i="1"/>
  <c r="L215" i="1"/>
  <c r="D215" i="1"/>
  <c r="AW213" i="1"/>
  <c r="AV213" i="1"/>
  <c r="AP213" i="1"/>
  <c r="AS213" i="1" s="1"/>
  <c r="P213" i="1"/>
  <c r="O213" i="1"/>
  <c r="L213" i="1"/>
  <c r="D213" i="1"/>
  <c r="AW211" i="1"/>
  <c r="AV211" i="1"/>
  <c r="AP211" i="1"/>
  <c r="AS211" i="1" s="1"/>
  <c r="P211" i="1"/>
  <c r="O211" i="1"/>
  <c r="L211" i="1"/>
  <c r="D211" i="1"/>
  <c r="AW209" i="1"/>
  <c r="AV209" i="1"/>
  <c r="AP209" i="1"/>
  <c r="AS209" i="1" s="1"/>
  <c r="P209" i="1"/>
  <c r="O209" i="1"/>
  <c r="L209" i="1"/>
  <c r="D209" i="1"/>
  <c r="AW207" i="1"/>
  <c r="AV207" i="1"/>
  <c r="AP207" i="1"/>
  <c r="AS207" i="1" s="1"/>
  <c r="P207" i="1"/>
  <c r="O207" i="1"/>
  <c r="L207" i="1"/>
  <c r="D207" i="1"/>
  <c r="AW205" i="1"/>
  <c r="AV205" i="1"/>
  <c r="AP205" i="1"/>
  <c r="AS205" i="1" s="1"/>
  <c r="P205" i="1"/>
  <c r="O205" i="1"/>
  <c r="L205" i="1"/>
  <c r="D205" i="1"/>
  <c r="AW203" i="1"/>
  <c r="AV203" i="1"/>
  <c r="AP203" i="1"/>
  <c r="AS203" i="1" s="1"/>
  <c r="P203" i="1"/>
  <c r="O203" i="1"/>
  <c r="L203" i="1"/>
  <c r="D203" i="1"/>
  <c r="AW201" i="1"/>
  <c r="AV201" i="1"/>
  <c r="AP201" i="1"/>
  <c r="AS201" i="1" s="1"/>
  <c r="P201" i="1"/>
  <c r="O201" i="1"/>
  <c r="L201" i="1"/>
  <c r="D201" i="1"/>
  <c r="AW199" i="1"/>
  <c r="AV199" i="1"/>
  <c r="AW197" i="1"/>
  <c r="AV197" i="1"/>
  <c r="AP197" i="1" s="1"/>
  <c r="AS197" i="1" s="1"/>
  <c r="P197" i="1"/>
  <c r="O197" i="1"/>
  <c r="L197" i="1"/>
  <c r="D197" i="1"/>
  <c r="AW195" i="1"/>
  <c r="AV195" i="1"/>
  <c r="AP195" i="1" s="1"/>
  <c r="AS195" i="1" s="1"/>
  <c r="P195" i="1"/>
  <c r="O195" i="1"/>
  <c r="L195" i="1"/>
  <c r="D195" i="1"/>
  <c r="AW193" i="1"/>
  <c r="AV193" i="1"/>
  <c r="AP193" i="1" s="1"/>
  <c r="AS193" i="1" s="1"/>
  <c r="P193" i="1"/>
  <c r="O193" i="1"/>
  <c r="L193" i="1"/>
  <c r="D193" i="1"/>
  <c r="AW191" i="1"/>
  <c r="AV191" i="1"/>
  <c r="AP191" i="1" s="1"/>
  <c r="AS191" i="1" s="1"/>
  <c r="P191" i="1"/>
  <c r="O191" i="1"/>
  <c r="L191" i="1"/>
  <c r="D191" i="1"/>
  <c r="P116" i="1"/>
  <c r="O116" i="1"/>
  <c r="L116" i="1"/>
  <c r="D116" i="1"/>
  <c r="P114" i="1"/>
  <c r="O114" i="1"/>
  <c r="L114" i="1"/>
  <c r="D114" i="1"/>
  <c r="O112" i="1"/>
  <c r="L112" i="1"/>
  <c r="D112" i="1"/>
  <c r="P109" i="1"/>
  <c r="O109" i="1"/>
  <c r="L109" i="1"/>
  <c r="D109" i="1"/>
  <c r="AW107" i="1"/>
  <c r="AV107" i="1"/>
  <c r="AP107" i="1" s="1"/>
  <c r="AS107" i="1" s="1"/>
  <c r="P107" i="1"/>
  <c r="O107" i="1"/>
  <c r="L107" i="1"/>
  <c r="D107" i="1"/>
  <c r="AW105" i="1"/>
  <c r="AV105" i="1"/>
  <c r="AP105" i="1" s="1"/>
  <c r="AS105" i="1" s="1"/>
  <c r="P105" i="1"/>
  <c r="O105" i="1"/>
  <c r="L105" i="1"/>
  <c r="D105" i="1"/>
  <c r="AW103" i="1"/>
  <c r="AV103" i="1"/>
  <c r="AP103" i="1" s="1"/>
  <c r="AS103" i="1" s="1"/>
  <c r="P103" i="1"/>
  <c r="O103" i="1"/>
  <c r="L103" i="1"/>
  <c r="D103" i="1"/>
  <c r="AW101" i="1"/>
  <c r="AV101" i="1"/>
  <c r="AP101" i="1" s="1"/>
  <c r="AS101" i="1" s="1"/>
  <c r="P101" i="1"/>
  <c r="O101" i="1"/>
  <c r="L101" i="1"/>
  <c r="D101" i="1"/>
  <c r="AW99" i="1"/>
  <c r="AV99" i="1"/>
  <c r="AS99" i="1"/>
  <c r="AP99" i="1"/>
  <c r="P99" i="1"/>
  <c r="O99" i="1"/>
  <c r="L99" i="1"/>
  <c r="D99" i="1"/>
  <c r="AW97" i="1"/>
  <c r="AV97" i="1"/>
  <c r="AS97" i="1"/>
  <c r="AP97" i="1"/>
  <c r="P97" i="1"/>
  <c r="O97" i="1"/>
  <c r="L97" i="1"/>
  <c r="D97" i="1"/>
  <c r="AW95" i="1"/>
  <c r="AV95" i="1"/>
  <c r="AS95" i="1"/>
  <c r="AP95" i="1"/>
  <c r="P95" i="1"/>
  <c r="O95" i="1"/>
  <c r="L95" i="1"/>
  <c r="D95" i="1"/>
  <c r="AW93" i="1"/>
  <c r="AV93" i="1"/>
  <c r="AS93" i="1"/>
  <c r="AP93" i="1"/>
  <c r="P93" i="1"/>
  <c r="O93" i="1"/>
  <c r="L93" i="1"/>
  <c r="D93" i="1"/>
  <c r="AW91" i="1"/>
  <c r="AV91" i="1"/>
  <c r="AW89" i="1"/>
  <c r="AV89" i="1"/>
  <c r="AP89" i="1" s="1"/>
  <c r="AS89" i="1" s="1"/>
  <c r="P89" i="1"/>
  <c r="O89" i="1"/>
  <c r="L89" i="1"/>
  <c r="D89" i="1"/>
  <c r="AW87" i="1"/>
  <c r="AV87" i="1"/>
  <c r="AP87" i="1" s="1"/>
  <c r="AS87" i="1" s="1"/>
  <c r="P87" i="1"/>
  <c r="O87" i="1"/>
  <c r="L87" i="1"/>
  <c r="D87" i="1"/>
  <c r="AW85" i="1"/>
  <c r="AV85" i="1"/>
  <c r="AP85" i="1" s="1"/>
  <c r="AS85" i="1" s="1"/>
  <c r="P85" i="1"/>
  <c r="O85" i="1"/>
  <c r="L85" i="1"/>
  <c r="D85" i="1"/>
  <c r="AW83" i="1"/>
  <c r="AV83" i="1"/>
  <c r="AP83" i="1" s="1"/>
  <c r="AS83" i="1" s="1"/>
  <c r="P83" i="1"/>
  <c r="O83" i="1"/>
  <c r="L83" i="1"/>
  <c r="D83" i="1"/>
  <c r="AW81" i="1"/>
  <c r="AV81" i="1"/>
  <c r="AP81" i="1" s="1"/>
  <c r="AS81" i="1" s="1"/>
  <c r="P81" i="1"/>
  <c r="O81" i="1"/>
  <c r="L81" i="1"/>
  <c r="D81" i="1"/>
  <c r="AW79" i="1"/>
  <c r="AV79" i="1"/>
  <c r="AP79" i="1" s="1"/>
  <c r="AS79" i="1" s="1"/>
  <c r="P79" i="1"/>
  <c r="O79" i="1"/>
  <c r="L79" i="1"/>
  <c r="D79" i="1"/>
  <c r="AW77" i="1"/>
  <c r="AV77" i="1"/>
  <c r="AP77" i="1" s="1"/>
  <c r="AS77" i="1" s="1"/>
  <c r="P77" i="1"/>
  <c r="O77" i="1"/>
  <c r="L77" i="1"/>
  <c r="D77" i="1"/>
  <c r="AW75" i="1"/>
  <c r="AV75" i="1"/>
  <c r="AP75" i="1" s="1"/>
  <c r="AS75" i="1" s="1"/>
  <c r="P75" i="1"/>
  <c r="O75" i="1"/>
  <c r="L75" i="1"/>
  <c r="D75" i="1"/>
  <c r="P73" i="1"/>
  <c r="O73" i="1"/>
  <c r="L73" i="1"/>
  <c r="D73" i="1"/>
  <c r="P71" i="1"/>
  <c r="O71" i="1"/>
  <c r="L71" i="1"/>
  <c r="D71" i="1"/>
  <c r="AW69" i="1"/>
  <c r="AV69" i="1"/>
  <c r="AP69" i="1" s="1"/>
  <c r="AS69" i="1" s="1"/>
  <c r="P69" i="1"/>
  <c r="O69" i="1"/>
  <c r="L69" i="1"/>
  <c r="D69" i="1"/>
  <c r="AW67" i="1"/>
  <c r="AP67" i="1" s="1"/>
  <c r="AS67" i="1" s="1"/>
  <c r="AV67" i="1"/>
  <c r="P67" i="1"/>
  <c r="O67" i="1"/>
  <c r="L67" i="1"/>
  <c r="D67" i="1"/>
  <c r="AW65" i="1"/>
  <c r="AP65" i="1" s="1"/>
  <c r="AS65" i="1" s="1"/>
  <c r="AV65" i="1"/>
  <c r="P65" i="1"/>
  <c r="O65" i="1"/>
  <c r="L65" i="1"/>
  <c r="D65" i="1"/>
  <c r="AW63" i="1"/>
  <c r="AP63" i="1" s="1"/>
  <c r="AS63" i="1" s="1"/>
  <c r="AV63" i="1"/>
  <c r="P63" i="1"/>
  <c r="O63" i="1"/>
  <c r="L63" i="1"/>
  <c r="D63" i="1"/>
  <c r="AW61" i="1"/>
  <c r="AV61" i="1"/>
  <c r="AP61" i="1" s="1"/>
  <c r="AS61" i="1" s="1"/>
  <c r="P61" i="1"/>
  <c r="O61" i="1"/>
  <c r="L61" i="1"/>
  <c r="D61" i="1"/>
  <c r="AW59" i="1"/>
  <c r="AV59" i="1"/>
  <c r="AP59" i="1" s="1"/>
  <c r="AS59" i="1" s="1"/>
  <c r="P59" i="1"/>
  <c r="O59" i="1"/>
  <c r="L59" i="1"/>
  <c r="D59" i="1"/>
  <c r="AW57" i="1"/>
  <c r="AV57" i="1"/>
  <c r="AP57" i="1" s="1"/>
  <c r="AS57" i="1" s="1"/>
  <c r="P57" i="1"/>
  <c r="O57" i="1"/>
  <c r="L57" i="1"/>
  <c r="D57" i="1"/>
  <c r="AW55" i="1"/>
  <c r="AV55" i="1"/>
  <c r="AP55" i="1" s="1"/>
  <c r="AS55" i="1" s="1"/>
  <c r="P55" i="1"/>
  <c r="O55" i="1"/>
  <c r="L55" i="1"/>
  <c r="D55" i="1"/>
  <c r="AW53" i="1"/>
  <c r="AV53" i="1"/>
  <c r="AP53" i="1" s="1"/>
  <c r="AS53" i="1" s="1"/>
  <c r="P53" i="1"/>
  <c r="O53" i="1"/>
  <c r="L53" i="1"/>
  <c r="D53" i="1"/>
  <c r="AW51" i="1"/>
  <c r="AV51" i="1"/>
  <c r="AP51" i="1" s="1"/>
  <c r="AS51" i="1" s="1"/>
  <c r="P51" i="1"/>
  <c r="O51" i="1"/>
  <c r="L51" i="1"/>
  <c r="D51" i="1"/>
  <c r="AW49" i="1"/>
  <c r="AV49" i="1"/>
  <c r="AP49" i="1" s="1"/>
  <c r="AS49" i="1" s="1"/>
  <c r="P49" i="1"/>
  <c r="O49" i="1"/>
  <c r="L49" i="1"/>
  <c r="D49" i="1"/>
  <c r="AW47" i="1"/>
  <c r="AV47" i="1"/>
  <c r="AP47" i="1" s="1"/>
  <c r="AS47" i="1" s="1"/>
  <c r="P47" i="1"/>
  <c r="O47" i="1"/>
  <c r="L47" i="1"/>
  <c r="D47" i="1"/>
  <c r="AW45" i="1"/>
  <c r="AV45" i="1"/>
  <c r="AP45" i="1" s="1"/>
  <c r="AS45" i="1" s="1"/>
  <c r="P45" i="1"/>
  <c r="O45" i="1"/>
  <c r="L45" i="1"/>
  <c r="D45" i="1"/>
  <c r="AW43" i="1"/>
  <c r="AV43" i="1"/>
  <c r="AP43" i="1" s="1"/>
  <c r="AS43" i="1" s="1"/>
  <c r="P43" i="1"/>
  <c r="O43" i="1"/>
  <c r="L43" i="1"/>
  <c r="D43" i="1"/>
  <c r="AW41" i="1"/>
  <c r="AV41" i="1"/>
  <c r="AP41" i="1" s="1"/>
  <c r="AS41" i="1" s="1"/>
  <c r="P41" i="1"/>
  <c r="O41" i="1"/>
  <c r="L41" i="1"/>
  <c r="D41" i="1"/>
  <c r="AW39" i="1"/>
  <c r="AV39" i="1"/>
  <c r="AP39" i="1" s="1"/>
  <c r="AS39" i="1" s="1"/>
  <c r="P39" i="1"/>
  <c r="O39" i="1"/>
  <c r="L39" i="1"/>
  <c r="D39" i="1"/>
  <c r="AW37" i="1"/>
  <c r="AV37" i="1"/>
  <c r="AP37" i="1" s="1"/>
  <c r="AS37" i="1" s="1"/>
  <c r="P37" i="1"/>
  <c r="O37" i="1"/>
  <c r="L37" i="1"/>
  <c r="D37" i="1"/>
  <c r="AW35" i="1"/>
  <c r="AV35" i="1"/>
  <c r="AP35" i="1" s="1"/>
  <c r="AS35" i="1" s="1"/>
  <c r="P35" i="1"/>
  <c r="O35" i="1"/>
  <c r="L35" i="1"/>
  <c r="D35" i="1"/>
  <c r="AW33" i="1"/>
  <c r="AV33" i="1"/>
  <c r="AP33" i="1" s="1"/>
  <c r="AS33" i="1" s="1"/>
  <c r="P33" i="1"/>
  <c r="O33" i="1"/>
  <c r="L33" i="1"/>
  <c r="D33" i="1"/>
  <c r="AW31" i="1"/>
  <c r="AV31" i="1"/>
  <c r="AP31" i="1" s="1"/>
  <c r="AS31" i="1" s="1"/>
  <c r="P31" i="1"/>
  <c r="O31" i="1"/>
  <c r="L31" i="1"/>
  <c r="D31" i="1"/>
  <c r="AW29" i="1"/>
  <c r="AV29" i="1"/>
  <c r="AP29" i="1" s="1"/>
  <c r="AS29" i="1" s="1"/>
  <c r="P29" i="1"/>
  <c r="O29" i="1"/>
  <c r="L29" i="1"/>
  <c r="D29" i="1"/>
  <c r="AW27" i="1"/>
  <c r="AV27" i="1"/>
  <c r="AP27" i="1" s="1"/>
  <c r="AS27" i="1" s="1"/>
  <c r="P27" i="1"/>
  <c r="O27" i="1"/>
  <c r="L27" i="1"/>
  <c r="D27" i="1"/>
  <c r="AW25" i="1"/>
  <c r="AV25" i="1"/>
  <c r="AP25" i="1" s="1"/>
  <c r="AS25" i="1" s="1"/>
  <c r="P25" i="1"/>
  <c r="O25" i="1"/>
  <c r="L25" i="1"/>
  <c r="D25" i="1"/>
  <c r="AW23" i="1"/>
  <c r="AV23" i="1"/>
  <c r="AP23" i="1" s="1"/>
  <c r="AS23" i="1" s="1"/>
  <c r="P23" i="1"/>
  <c r="O23" i="1"/>
  <c r="L23" i="1"/>
  <c r="D23" i="1"/>
  <c r="AW21" i="1"/>
  <c r="AV21" i="1"/>
  <c r="AP21" i="1" s="1"/>
  <c r="AS21" i="1" s="1"/>
  <c r="P21" i="1"/>
  <c r="O21" i="1"/>
  <c r="L21" i="1"/>
  <c r="D21" i="1"/>
  <c r="AW19" i="1"/>
  <c r="AV19" i="1"/>
  <c r="AP19" i="1" s="1"/>
  <c r="AS19" i="1" s="1"/>
  <c r="P19" i="1"/>
  <c r="O19" i="1"/>
  <c r="L19" i="1"/>
  <c r="D19" i="1"/>
  <c r="AW17" i="1"/>
  <c r="AV17" i="1"/>
  <c r="AP17" i="1" s="1"/>
  <c r="AS17" i="1" s="1"/>
  <c r="P17" i="1"/>
  <c r="O17" i="1"/>
  <c r="L17" i="1"/>
  <c r="D17" i="1"/>
  <c r="AW15" i="1"/>
  <c r="AV15" i="1"/>
  <c r="AP15" i="1" s="1"/>
  <c r="AS15" i="1" s="1"/>
  <c r="P15" i="1"/>
  <c r="O15" i="1"/>
  <c r="L15" i="1"/>
  <c r="D15" i="1"/>
  <c r="AW13" i="1"/>
  <c r="AV13" i="1"/>
  <c r="AP13" i="1" s="1"/>
  <c r="AS13" i="1" s="1"/>
  <c r="P13" i="1"/>
  <c r="O13" i="1"/>
  <c r="L13" i="1"/>
  <c r="D13" i="1"/>
  <c r="AW11" i="1"/>
  <c r="AV11" i="1"/>
  <c r="AP11" i="1" s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<sst xmlns="http://schemas.openxmlformats.org/spreadsheetml/2006/main" count="21" uniqueCount="19">
  <si>
    <t>KONINKLIJKE BELGISCHE BILJARTBOND</t>
  </si>
  <si>
    <t>GEWEST BEIDE VLAANDEREN</t>
  </si>
  <si>
    <t>SPORTJAAR : 2019-2020</t>
  </si>
  <si>
    <t>C.V. &amp; BRANDTECHNIEK HELSMOORTEL NICK</t>
  </si>
  <si>
    <t>Speelwijze : driebanden MB / per ploeg</t>
  </si>
  <si>
    <t>A. SPEELDEN 1 WEDSTRIJD</t>
  </si>
  <si>
    <t>B SPEELDEN 2 WEDSTRIJDEN</t>
  </si>
  <si>
    <t>C SPEELDEN 3 WEDSTRIJDEN</t>
  </si>
  <si>
    <t>D SPEELDEN 4 WEDSTRIJDEN</t>
  </si>
  <si>
    <t>E. SPEELDEN 6 WEDSTRIJDEN</t>
  </si>
  <si>
    <t>PR 4/6</t>
  </si>
  <si>
    <t>EINDUITSLAG :</t>
  </si>
  <si>
    <t xml:space="preserve">1° : </t>
  </si>
  <si>
    <t>B.C. POCKET (GRIMON,Johan/DELESIE,Kris)</t>
  </si>
  <si>
    <t xml:space="preserve">2° : </t>
  </si>
  <si>
    <t>B.C. DE  DEKEN (WAUMANS,Florent/KLINKHAMERS,Paul)</t>
  </si>
  <si>
    <t>K.A. UNION SANDEMAN (HOFMAN,Raf/LAMBOTTE,Rik)</t>
  </si>
  <si>
    <t>G SPEELDEN 7 WEDSTRIJDEN</t>
  </si>
  <si>
    <t>H SPEELDEN 8 WEDSTRIJDEN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</si>
</sst>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sz val="8"/>
      <name val="Arial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8" fillId="0" borderId="2" xfId="0" applyFont="1" applyBorder="1"/>
    <xf numFmtId="0" fontId="9" fillId="0" borderId="2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11" fillId="0" borderId="0" xfId="0" applyFont="1"/>
    <xf numFmtId="164" fontId="12" fillId="0" borderId="4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164" fontId="14" fillId="0" borderId="4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0" fontId="15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5" fillId="0" borderId="0" xfId="0" applyFont="1"/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4" fillId="0" borderId="0" xfId="0" applyFont="1"/>
    <xf numFmtId="164" fontId="14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right"/>
    </xf>
    <xf numFmtId="0" fontId="13" fillId="0" borderId="0" xfId="1" applyFont="1"/>
    <xf numFmtId="0" fontId="13" fillId="0" borderId="0" xfId="1" applyNumberFormat="1" applyFont="1" applyFill="1" applyBorder="1" applyAlignment="1" applyProtection="1"/>
    <xf numFmtId="0" fontId="13" fillId="0" borderId="0" xfId="1" applyNumberFormat="1" applyFont="1" applyFill="1" applyBorder="1" applyAlignment="1" applyProtection="1">
      <alignment horizontal="left"/>
    </xf>
    <xf numFmtId="164" fontId="13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/>
    <xf numFmtId="0" fontId="11" fillId="0" borderId="0" xfId="1"/>
    <xf numFmtId="0" fontId="11" fillId="0" borderId="0" xfId="0" applyNumberFormat="1" applyFont="1" applyFill="1" applyBorder="1" applyAlignment="1" applyProtection="1">
      <alignment horizontal="right"/>
    </xf>
    <xf numFmtId="10" fontId="13" fillId="0" borderId="0" xfId="1" applyNumberFormat="1" applyFont="1" applyFill="1" applyBorder="1" applyAlignment="1" applyProtection="1">
      <alignment horizontal="left"/>
    </xf>
  </cellXfs>
  <cellStyles count="4">
    <cellStyle name="Procent 2" xfId="2"/>
    <cellStyle name="Standaard" xfId="0" builtinId="0"/>
    <cellStyle name="Standaard 2" xfId="3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OneDrive/KBBB%202019-2020/tornooien%202019-2020/UITSLAGENDOCUMENT%20C.V.%20&amp;%20%20BRANDTECHNIEK%20HELSMOORTEL%20NI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E1" t="str">
            <v>3BAND</v>
          </cell>
        </row>
        <row r="2">
          <cell r="A2">
            <v>8758</v>
          </cell>
          <cell r="B2" t="str">
            <v>DUYM Ignace</v>
          </cell>
          <cell r="C2" t="str">
            <v>ACG</v>
          </cell>
          <cell r="E2">
            <v>42</v>
          </cell>
          <cell r="F2" t="str">
            <v>exc</v>
          </cell>
        </row>
        <row r="3">
          <cell r="A3">
            <v>4505</v>
          </cell>
          <cell r="B3" t="str">
            <v>BRACKE Peter</v>
          </cell>
          <cell r="C3" t="str">
            <v>ACG</v>
          </cell>
          <cell r="E3">
            <v>42</v>
          </cell>
          <cell r="F3" t="str">
            <v>exc</v>
          </cell>
        </row>
        <row r="4">
          <cell r="A4">
            <v>2314</v>
          </cell>
          <cell r="B4" t="str">
            <v>SONCK ROBBY</v>
          </cell>
          <cell r="C4" t="str">
            <v>ACG</v>
          </cell>
          <cell r="E4">
            <v>42</v>
          </cell>
          <cell r="F4" t="str">
            <v>exc</v>
          </cell>
        </row>
        <row r="5">
          <cell r="A5">
            <v>6927</v>
          </cell>
          <cell r="B5" t="str">
            <v>DUJARDIN Luc</v>
          </cell>
          <cell r="C5" t="str">
            <v>ACG</v>
          </cell>
          <cell r="E5">
            <v>27</v>
          </cell>
          <cell r="F5" t="str">
            <v>2°</v>
          </cell>
        </row>
        <row r="6">
          <cell r="A6">
            <v>4432</v>
          </cell>
          <cell r="B6" t="str">
            <v>BAETE Jean-Pierre</v>
          </cell>
          <cell r="C6" t="str">
            <v>ACG</v>
          </cell>
          <cell r="E6">
            <v>22</v>
          </cell>
          <cell r="F6" t="str">
            <v>3°</v>
          </cell>
        </row>
        <row r="7">
          <cell r="A7">
            <v>6705</v>
          </cell>
          <cell r="B7" t="str">
            <v>BERNAERDT Roland</v>
          </cell>
          <cell r="C7" t="str">
            <v>ACG</v>
          </cell>
          <cell r="E7">
            <v>22</v>
          </cell>
          <cell r="F7" t="str">
            <v>3°</v>
          </cell>
        </row>
        <row r="8">
          <cell r="A8">
            <v>4496</v>
          </cell>
          <cell r="B8" t="str">
            <v>VAN HANEGEM Izaak</v>
          </cell>
          <cell r="C8" t="str">
            <v>ACG</v>
          </cell>
          <cell r="E8">
            <v>18</v>
          </cell>
          <cell r="F8" t="str">
            <v>4°</v>
          </cell>
        </row>
        <row r="9">
          <cell r="A9">
            <v>7125</v>
          </cell>
          <cell r="B9" t="str">
            <v>Nuytten Renold</v>
          </cell>
          <cell r="C9" t="str">
            <v>ACG</v>
          </cell>
          <cell r="E9">
            <v>15</v>
          </cell>
          <cell r="F9" t="str">
            <v>5°</v>
          </cell>
        </row>
        <row r="10">
          <cell r="A10">
            <v>7302</v>
          </cell>
          <cell r="B10" t="str">
            <v>DE CRAECKER Werner</v>
          </cell>
          <cell r="C10" t="str">
            <v>ACG</v>
          </cell>
          <cell r="E10">
            <v>15</v>
          </cell>
          <cell r="F10" t="str">
            <v>5°</v>
          </cell>
        </row>
        <row r="11">
          <cell r="A11">
            <v>9800</v>
          </cell>
          <cell r="B11" t="str">
            <v>DE CRAECKER Emma (jeugd)</v>
          </cell>
          <cell r="C11" t="str">
            <v>ACG</v>
          </cell>
        </row>
        <row r="12">
          <cell r="A12">
            <v>9826</v>
          </cell>
          <cell r="B12" t="str">
            <v>DE BIE Rudy</v>
          </cell>
          <cell r="C12" t="str">
            <v>ACG</v>
          </cell>
        </row>
        <row r="13">
          <cell r="A13">
            <v>9261</v>
          </cell>
          <cell r="B13" t="str">
            <v>de MEULEMEESTER Cédric</v>
          </cell>
          <cell r="C13" t="str">
            <v>ACG</v>
          </cell>
          <cell r="F13" t="b">
            <v>0</v>
          </cell>
        </row>
        <row r="14">
          <cell r="A14">
            <v>1036</v>
          </cell>
          <cell r="B14" t="str">
            <v>DEPOORTER MIEKE</v>
          </cell>
          <cell r="C14" t="str">
            <v>ACG</v>
          </cell>
          <cell r="F14" t="b">
            <v>0</v>
          </cell>
        </row>
        <row r="15">
          <cell r="A15">
            <v>5587</v>
          </cell>
          <cell r="B15" t="str">
            <v>GERMONPRE Luc</v>
          </cell>
          <cell r="C15" t="str">
            <v>ACG</v>
          </cell>
          <cell r="E15">
            <v>27</v>
          </cell>
          <cell r="F15" t="str">
            <v>2°</v>
          </cell>
        </row>
        <row r="16">
          <cell r="A16">
            <v>8671</v>
          </cell>
          <cell r="B16" t="str">
            <v>DE MUYNCK Jean-Pierre</v>
          </cell>
          <cell r="C16" t="str">
            <v>ACG</v>
          </cell>
          <cell r="E16">
            <v>15</v>
          </cell>
          <cell r="F16" t="str">
            <v>5°</v>
          </cell>
        </row>
        <row r="17">
          <cell r="A17">
            <v>8672</v>
          </cell>
          <cell r="B17" t="str">
            <v>DE MOOR Danny</v>
          </cell>
          <cell r="C17" t="str">
            <v>ACG</v>
          </cell>
          <cell r="E17">
            <v>18</v>
          </cell>
          <cell r="F17" t="str">
            <v>4°</v>
          </cell>
        </row>
        <row r="18">
          <cell r="A18">
            <v>6428</v>
          </cell>
          <cell r="B18" t="str">
            <v>MEULEMAN Rudy</v>
          </cell>
          <cell r="C18" t="str">
            <v>ACG</v>
          </cell>
          <cell r="E18">
            <v>22</v>
          </cell>
          <cell r="F18" t="str">
            <v>3°</v>
          </cell>
        </row>
        <row r="19">
          <cell r="A19">
            <v>9975</v>
          </cell>
          <cell r="B19" t="str">
            <v xml:space="preserve">WILLEMS Peter </v>
          </cell>
          <cell r="C19" t="str">
            <v>ACG</v>
          </cell>
          <cell r="E19">
            <v>42</v>
          </cell>
          <cell r="F19" t="str">
            <v>exc</v>
          </cell>
        </row>
        <row r="20">
          <cell r="A20">
            <v>7303</v>
          </cell>
          <cell r="B20" t="str">
            <v>FRANCK Franky</v>
          </cell>
          <cell r="C20" t="str">
            <v>ACG</v>
          </cell>
          <cell r="E20">
            <v>27</v>
          </cell>
          <cell r="F20" t="str">
            <v>2°</v>
          </cell>
        </row>
        <row r="21">
          <cell r="A21">
            <v>8888</v>
          </cell>
          <cell r="B21" t="str">
            <v>DE MEYER Erik</v>
          </cell>
          <cell r="C21" t="str">
            <v>ACG</v>
          </cell>
          <cell r="E21">
            <v>27</v>
          </cell>
          <cell r="F21" t="str">
            <v>2°</v>
          </cell>
        </row>
        <row r="23">
          <cell r="A23">
            <v>4854</v>
          </cell>
          <cell r="B23" t="str">
            <v>ROSIER Peter</v>
          </cell>
          <cell r="C23" t="str">
            <v>BCSK</v>
          </cell>
          <cell r="E23">
            <v>22</v>
          </cell>
          <cell r="F23" t="str">
            <v>3°</v>
          </cell>
        </row>
        <row r="24">
          <cell r="A24">
            <v>4895</v>
          </cell>
          <cell r="B24" t="str">
            <v>DE BLOCK Omer</v>
          </cell>
          <cell r="C24" t="str">
            <v>BCSK</v>
          </cell>
          <cell r="F24" t="b">
            <v>0</v>
          </cell>
        </row>
        <row r="25">
          <cell r="A25">
            <v>6488</v>
          </cell>
          <cell r="B25" t="str">
            <v>DE WITTE Franky</v>
          </cell>
          <cell r="C25" t="str">
            <v>BCSK</v>
          </cell>
          <cell r="E25">
            <v>18</v>
          </cell>
          <cell r="F25" t="str">
            <v>4°</v>
          </cell>
        </row>
        <row r="26">
          <cell r="A26">
            <v>6489</v>
          </cell>
          <cell r="B26" t="str">
            <v>DE WITTE Jeffrey</v>
          </cell>
          <cell r="C26" t="str">
            <v>BCSK</v>
          </cell>
          <cell r="E26">
            <v>42</v>
          </cell>
          <cell r="F26" t="str">
            <v>exc</v>
          </cell>
        </row>
        <row r="27">
          <cell r="A27">
            <v>7812</v>
          </cell>
          <cell r="B27" t="str">
            <v>BOERJAN Pierre</v>
          </cell>
          <cell r="C27" t="str">
            <v>BCSK</v>
          </cell>
          <cell r="E27">
            <v>22</v>
          </cell>
          <cell r="F27" t="str">
            <v>3°</v>
          </cell>
        </row>
        <row r="28">
          <cell r="A28">
            <v>8674</v>
          </cell>
          <cell r="B28" t="str">
            <v>VAN LEUVENHAGE Dylan</v>
          </cell>
          <cell r="C28" t="str">
            <v>BCSK</v>
          </cell>
          <cell r="E28">
            <v>42</v>
          </cell>
          <cell r="F28" t="str">
            <v>exc</v>
          </cell>
        </row>
        <row r="29">
          <cell r="A29">
            <v>8900</v>
          </cell>
          <cell r="B29" t="str">
            <v>JANSSENS Dirk</v>
          </cell>
          <cell r="C29" t="str">
            <v>BCSK</v>
          </cell>
          <cell r="E29">
            <v>18</v>
          </cell>
          <cell r="F29" t="str">
            <v>4°</v>
          </cell>
        </row>
        <row r="30">
          <cell r="A30">
            <v>1294</v>
          </cell>
          <cell r="B30" t="str">
            <v>BACKMAN Werner</v>
          </cell>
          <cell r="C30" t="str">
            <v>BCSK</v>
          </cell>
          <cell r="E30">
            <v>27</v>
          </cell>
          <cell r="F30" t="str">
            <v>2°</v>
          </cell>
        </row>
        <row r="31">
          <cell r="A31">
            <v>8133</v>
          </cell>
          <cell r="B31" t="str">
            <v>VAN CRAENENBROECK Theo</v>
          </cell>
          <cell r="C31" t="str">
            <v>BCSK</v>
          </cell>
          <cell r="E31">
            <v>15</v>
          </cell>
          <cell r="F31" t="str">
            <v>5°</v>
          </cell>
        </row>
        <row r="32">
          <cell r="A32" t="str">
            <v>6784B</v>
          </cell>
          <cell r="B32" t="str">
            <v>VAN BIESEN Tom</v>
          </cell>
          <cell r="C32" t="str">
            <v>BCSK</v>
          </cell>
          <cell r="E32">
            <v>27</v>
          </cell>
          <cell r="F32" t="str">
            <v>2°</v>
          </cell>
        </row>
        <row r="33">
          <cell r="A33">
            <v>9441</v>
          </cell>
          <cell r="B33" t="str">
            <v>ROSIER Nick</v>
          </cell>
          <cell r="C33" t="str">
            <v>BCSK</v>
          </cell>
          <cell r="E33">
            <v>42</v>
          </cell>
          <cell r="F33" t="str">
            <v>exc</v>
          </cell>
        </row>
        <row r="34">
          <cell r="A34">
            <v>9442</v>
          </cell>
          <cell r="B34" t="str">
            <v>VERGULT François</v>
          </cell>
          <cell r="C34" t="str">
            <v>BCSK</v>
          </cell>
          <cell r="E34">
            <v>22</v>
          </cell>
          <cell r="F34" t="str">
            <v>3°</v>
          </cell>
        </row>
        <row r="35">
          <cell r="A35">
            <v>4894</v>
          </cell>
          <cell r="B35" t="str">
            <v>DAELMAN Walther</v>
          </cell>
          <cell r="C35" t="str">
            <v>BCSK</v>
          </cell>
          <cell r="E35">
            <v>27</v>
          </cell>
          <cell r="F35" t="str">
            <v>2°</v>
          </cell>
        </row>
        <row r="36">
          <cell r="A36">
            <v>8507</v>
          </cell>
          <cell r="B36" t="str">
            <v>TROONBEECKX Willy</v>
          </cell>
          <cell r="C36" t="str">
            <v>BCSK</v>
          </cell>
          <cell r="E36">
            <v>42</v>
          </cell>
          <cell r="F36" t="str">
            <v>exc</v>
          </cell>
        </row>
        <row r="37">
          <cell r="A37">
            <v>8073</v>
          </cell>
          <cell r="B37" t="str">
            <v>DE WITTE Tamara</v>
          </cell>
          <cell r="C37" t="str">
            <v>BCSK</v>
          </cell>
        </row>
        <row r="38">
          <cell r="A38">
            <v>8385</v>
          </cell>
          <cell r="B38" t="str">
            <v>GODDAERT Johan</v>
          </cell>
          <cell r="C38" t="str">
            <v>BCSK</v>
          </cell>
          <cell r="E38">
            <v>18</v>
          </cell>
          <cell r="F38" t="str">
            <v>4°</v>
          </cell>
        </row>
        <row r="39">
          <cell r="A39">
            <v>9955</v>
          </cell>
          <cell r="B39" t="str">
            <v>DE RUDDER David</v>
          </cell>
          <cell r="C39" t="str">
            <v>BCSK</v>
          </cell>
          <cell r="E39">
            <v>22</v>
          </cell>
          <cell r="F39" t="str">
            <v>3°</v>
          </cell>
        </row>
        <row r="40">
          <cell r="A40">
            <v>9348</v>
          </cell>
          <cell r="B40" t="str">
            <v>WOUTERS Marc</v>
          </cell>
          <cell r="C40" t="str">
            <v>BCSK</v>
          </cell>
          <cell r="E40">
            <v>18</v>
          </cell>
          <cell r="F40" t="str">
            <v>4°</v>
          </cell>
        </row>
        <row r="41">
          <cell r="A41">
            <v>8650</v>
          </cell>
          <cell r="B41" t="str">
            <v>DE BOEY Gijs</v>
          </cell>
          <cell r="C41" t="str">
            <v>BCSK</v>
          </cell>
        </row>
        <row r="42">
          <cell r="A42">
            <v>7918</v>
          </cell>
          <cell r="B42" t="str">
            <v>ROSIER Noah</v>
          </cell>
          <cell r="C42" t="str">
            <v>BCSK</v>
          </cell>
        </row>
        <row r="43">
          <cell r="A43">
            <v>7562</v>
          </cell>
          <cell r="B43" t="str">
            <v>THUY Marc</v>
          </cell>
          <cell r="C43" t="str">
            <v>BCSK</v>
          </cell>
          <cell r="E43">
            <v>34</v>
          </cell>
          <cell r="F43" t="str">
            <v>1°</v>
          </cell>
        </row>
        <row r="44">
          <cell r="A44">
            <v>7915</v>
          </cell>
          <cell r="B44" t="str">
            <v>DE LEEUW Willy</v>
          </cell>
          <cell r="C44" t="str">
            <v>BCSK</v>
          </cell>
        </row>
        <row r="45">
          <cell r="A45">
            <v>7918</v>
          </cell>
          <cell r="B45" t="str">
            <v>ROSIER Noah</v>
          </cell>
          <cell r="C45" t="str">
            <v>BCSK</v>
          </cell>
        </row>
        <row r="47">
          <cell r="A47">
            <v>8689</v>
          </cell>
          <cell r="B47" t="str">
            <v>DEWAELE Eddy</v>
          </cell>
          <cell r="C47" t="str">
            <v>CBC-DLS</v>
          </cell>
          <cell r="F47" t="b">
            <v>0</v>
          </cell>
        </row>
        <row r="48">
          <cell r="A48">
            <v>8690</v>
          </cell>
          <cell r="B48" t="str">
            <v>JOYE Rik</v>
          </cell>
          <cell r="C48" t="str">
            <v>CBC-DLS</v>
          </cell>
          <cell r="F48" t="b">
            <v>0</v>
          </cell>
        </row>
        <row r="49">
          <cell r="A49">
            <v>8704</v>
          </cell>
          <cell r="B49" t="str">
            <v>CALLENS Filip</v>
          </cell>
          <cell r="C49" t="str">
            <v>CBC-DLS</v>
          </cell>
          <cell r="E49">
            <v>18</v>
          </cell>
          <cell r="F49" t="str">
            <v>4°</v>
          </cell>
        </row>
        <row r="50">
          <cell r="A50">
            <v>8691</v>
          </cell>
          <cell r="B50" t="str">
            <v xml:space="preserve">BRUNEEL Norbert </v>
          </cell>
          <cell r="C50" t="str">
            <v>CBC-DLS</v>
          </cell>
        </row>
        <row r="51">
          <cell r="A51">
            <v>8649</v>
          </cell>
          <cell r="B51" t="str">
            <v>VAN DE VELDE Desire</v>
          </cell>
          <cell r="C51" t="str">
            <v>CBC-DLS</v>
          </cell>
        </row>
        <row r="52">
          <cell r="A52">
            <v>8658</v>
          </cell>
          <cell r="B52" t="str">
            <v>MONDELAERS Dries</v>
          </cell>
          <cell r="C52" t="str">
            <v>CBC-DLS</v>
          </cell>
        </row>
        <row r="53">
          <cell r="A53">
            <v>8652</v>
          </cell>
          <cell r="B53" t="str">
            <v>TANGHE Freddy</v>
          </cell>
          <cell r="C53" t="str">
            <v>CBC-DLS</v>
          </cell>
        </row>
        <row r="54">
          <cell r="A54">
            <v>8036</v>
          </cell>
          <cell r="B54" t="str">
            <v>VERCAIGNE Mario</v>
          </cell>
          <cell r="C54" t="str">
            <v>CBC-DLS</v>
          </cell>
        </row>
        <row r="55">
          <cell r="A55">
            <v>8044</v>
          </cell>
          <cell r="B55" t="str">
            <v>VANDENBULCKE Paul</v>
          </cell>
          <cell r="C55" t="str">
            <v>CBC-DLS</v>
          </cell>
        </row>
        <row r="56">
          <cell r="A56">
            <v>8044</v>
          </cell>
          <cell r="B56" t="str">
            <v>VANDENBULCKE Paul</v>
          </cell>
          <cell r="C56" t="str">
            <v>CBC-DLS</v>
          </cell>
        </row>
        <row r="57">
          <cell r="A57">
            <v>8036</v>
          </cell>
          <cell r="B57" t="str">
            <v>VERCAIGNE Mario</v>
          </cell>
          <cell r="C57" t="str">
            <v>CBC-DLS</v>
          </cell>
        </row>
        <row r="58">
          <cell r="A58">
            <v>8048</v>
          </cell>
          <cell r="B58" t="str">
            <v>DELESIE Kris</v>
          </cell>
          <cell r="C58" t="str">
            <v>PO</v>
          </cell>
          <cell r="E58">
            <v>22</v>
          </cell>
          <cell r="F58" t="str">
            <v>3°</v>
          </cell>
        </row>
        <row r="60">
          <cell r="A60">
            <v>4192</v>
          </cell>
          <cell r="B60" t="str">
            <v>BEAUJEAN Karel</v>
          </cell>
          <cell r="C60" t="str">
            <v>CM</v>
          </cell>
          <cell r="F60" t="b">
            <v>0</v>
          </cell>
        </row>
        <row r="61">
          <cell r="A61">
            <v>9059</v>
          </cell>
          <cell r="B61" t="str">
            <v>BERTEN Franky</v>
          </cell>
          <cell r="C61" t="str">
            <v>CM</v>
          </cell>
          <cell r="F61" t="b">
            <v>0</v>
          </cell>
        </row>
        <row r="62">
          <cell r="A62">
            <v>5500</v>
          </cell>
          <cell r="B62" t="str">
            <v>ROELANTS Karel</v>
          </cell>
          <cell r="C62" t="str">
            <v>CM</v>
          </cell>
          <cell r="F62" t="b">
            <v>0</v>
          </cell>
        </row>
        <row r="63">
          <cell r="A63">
            <v>4143</v>
          </cell>
          <cell r="B63" t="str">
            <v>VAN CRAEN Albert</v>
          </cell>
          <cell r="C63" t="str">
            <v>CM</v>
          </cell>
          <cell r="F63" t="b">
            <v>0</v>
          </cell>
        </row>
        <row r="64">
          <cell r="A64">
            <v>6189</v>
          </cell>
          <cell r="B64" t="str">
            <v>VANDENABEELE Marc</v>
          </cell>
          <cell r="C64" t="str">
            <v>CM</v>
          </cell>
          <cell r="F64" t="b">
            <v>0</v>
          </cell>
        </row>
        <row r="65">
          <cell r="A65">
            <v>7796</v>
          </cell>
          <cell r="B65" t="str">
            <v>DE LAET Cassy</v>
          </cell>
          <cell r="C65" t="str">
            <v>CM</v>
          </cell>
          <cell r="E65">
            <v>22</v>
          </cell>
          <cell r="F65" t="str">
            <v>3°</v>
          </cell>
        </row>
        <row r="66">
          <cell r="A66">
            <v>7822</v>
          </cell>
          <cell r="B66" t="str">
            <v>SCHOUTETENS Marc</v>
          </cell>
          <cell r="C66" t="str">
            <v>CM</v>
          </cell>
          <cell r="F66" t="b">
            <v>0</v>
          </cell>
        </row>
        <row r="67">
          <cell r="A67">
            <v>9512</v>
          </cell>
          <cell r="B67" t="str">
            <v>DE SCHILDER Leon</v>
          </cell>
          <cell r="C67" t="str">
            <v>CM</v>
          </cell>
          <cell r="F67" t="b">
            <v>0</v>
          </cell>
        </row>
        <row r="68">
          <cell r="A68">
            <v>9513</v>
          </cell>
          <cell r="B68" t="str">
            <v>CARPAY Henri</v>
          </cell>
          <cell r="C68" t="str">
            <v>CM</v>
          </cell>
          <cell r="F68" t="b">
            <v>0</v>
          </cell>
        </row>
        <row r="69">
          <cell r="A69">
            <v>4682</v>
          </cell>
          <cell r="B69" t="str">
            <v>SCHOUTETENS Pieter</v>
          </cell>
          <cell r="C69" t="str">
            <v>CM</v>
          </cell>
          <cell r="E69">
            <v>27</v>
          </cell>
          <cell r="F69" t="str">
            <v>2°</v>
          </cell>
        </row>
        <row r="70">
          <cell r="A70">
            <v>9413</v>
          </cell>
          <cell r="B70" t="str">
            <v>DANNEELS Laurent</v>
          </cell>
          <cell r="C70" t="str">
            <v>DK</v>
          </cell>
          <cell r="F70" t="b">
            <v>0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  <cell r="F71" t="b">
            <v>0</v>
          </cell>
        </row>
        <row r="72">
          <cell r="A72">
            <v>4188</v>
          </cell>
          <cell r="B72" t="str">
            <v>RONDELEZ Noel</v>
          </cell>
          <cell r="C72" t="str">
            <v>DK</v>
          </cell>
          <cell r="E72">
            <v>18</v>
          </cell>
          <cell r="F72" t="str">
            <v>4°</v>
          </cell>
        </row>
        <row r="73">
          <cell r="A73">
            <v>4180</v>
          </cell>
          <cell r="B73" t="str">
            <v>CONSTANT Geert</v>
          </cell>
          <cell r="C73" t="str">
            <v>DK</v>
          </cell>
          <cell r="E73">
            <v>34</v>
          </cell>
          <cell r="F73" t="str">
            <v>1°</v>
          </cell>
        </row>
        <row r="75">
          <cell r="A75">
            <v>4763</v>
          </cell>
          <cell r="B75" t="str">
            <v>CASTELEYN Rik</v>
          </cell>
          <cell r="C75" t="str">
            <v>K.DOS</v>
          </cell>
          <cell r="E75">
            <v>27</v>
          </cell>
          <cell r="F75" t="str">
            <v>2°</v>
          </cell>
        </row>
        <row r="76">
          <cell r="A76">
            <v>1061</v>
          </cell>
          <cell r="B76" t="str">
            <v>GELDHOF Frank</v>
          </cell>
          <cell r="C76" t="str">
            <v>K.DOS</v>
          </cell>
          <cell r="F76" t="b">
            <v>0</v>
          </cell>
        </row>
        <row r="77">
          <cell r="A77">
            <v>4762</v>
          </cell>
          <cell r="B77" t="str">
            <v>CASTELEYN Henk</v>
          </cell>
          <cell r="C77" t="str">
            <v>K.DOS</v>
          </cell>
          <cell r="E77">
            <v>34</v>
          </cell>
          <cell r="F77" t="str">
            <v>1°</v>
          </cell>
        </row>
        <row r="78">
          <cell r="A78">
            <v>4765</v>
          </cell>
          <cell r="B78" t="str">
            <v>DEBAES Peter</v>
          </cell>
          <cell r="C78" t="str">
            <v>K.DOS</v>
          </cell>
          <cell r="E78">
            <v>34</v>
          </cell>
          <cell r="F78" t="str">
            <v>1°</v>
          </cell>
        </row>
        <row r="79">
          <cell r="A79">
            <v>4768</v>
          </cell>
          <cell r="B79" t="str">
            <v>DEDIER Georges</v>
          </cell>
          <cell r="C79" t="str">
            <v>K.DOS</v>
          </cell>
          <cell r="E79">
            <v>27</v>
          </cell>
          <cell r="F79" t="str">
            <v>2°</v>
          </cell>
        </row>
        <row r="80">
          <cell r="A80">
            <v>8156</v>
          </cell>
          <cell r="B80" t="str">
            <v>DETOLLENAERE Jonny</v>
          </cell>
          <cell r="C80" t="str">
            <v>K.DOS</v>
          </cell>
          <cell r="E80">
            <v>18</v>
          </cell>
          <cell r="F80" t="str">
            <v>4°</v>
          </cell>
        </row>
        <row r="81">
          <cell r="A81">
            <v>4776</v>
          </cell>
          <cell r="B81" t="str">
            <v>HOUTHAEVE Jean-Marie</v>
          </cell>
          <cell r="C81" t="str">
            <v>K.DOS</v>
          </cell>
          <cell r="E81">
            <v>27</v>
          </cell>
          <cell r="F81" t="str">
            <v>2°</v>
          </cell>
        </row>
        <row r="82">
          <cell r="A82">
            <v>4778</v>
          </cell>
          <cell r="B82" t="str">
            <v>LEYN Philippe</v>
          </cell>
          <cell r="C82" t="str">
            <v>K.DOS</v>
          </cell>
          <cell r="E82">
            <v>34</v>
          </cell>
          <cell r="F82" t="str">
            <v>1°</v>
          </cell>
        </row>
        <row r="83">
          <cell r="A83">
            <v>7697</v>
          </cell>
          <cell r="B83" t="str">
            <v>GHESQUIERE Jozef</v>
          </cell>
          <cell r="C83" t="str">
            <v>K.DOS</v>
          </cell>
          <cell r="F83" t="b">
            <v>0</v>
          </cell>
        </row>
        <row r="84">
          <cell r="A84">
            <v>8090</v>
          </cell>
          <cell r="B84" t="str">
            <v>VANLAUWE Stephan</v>
          </cell>
          <cell r="C84" t="str">
            <v>K.DOS</v>
          </cell>
          <cell r="E84">
            <v>22</v>
          </cell>
          <cell r="F84" t="str">
            <v>3°</v>
          </cell>
        </row>
        <row r="85">
          <cell r="A85">
            <v>4693</v>
          </cell>
          <cell r="B85" t="str">
            <v>MOSTREY Peter</v>
          </cell>
          <cell r="C85" t="str">
            <v>K.DOS</v>
          </cell>
          <cell r="E85">
            <v>42</v>
          </cell>
          <cell r="F85" t="str">
            <v>exc</v>
          </cell>
        </row>
        <row r="86">
          <cell r="A86">
            <v>4733</v>
          </cell>
          <cell r="B86" t="str">
            <v>NUYTTENS Gino</v>
          </cell>
          <cell r="C86" t="str">
            <v>K.DOS</v>
          </cell>
          <cell r="E86">
            <v>34</v>
          </cell>
          <cell r="F86" t="str">
            <v>1°</v>
          </cell>
        </row>
        <row r="87">
          <cell r="A87">
            <v>6720</v>
          </cell>
          <cell r="B87" t="str">
            <v>WILLE Etienne</v>
          </cell>
          <cell r="C87" t="str">
            <v>K.DOS</v>
          </cell>
          <cell r="F87" t="b">
            <v>0</v>
          </cell>
        </row>
        <row r="88">
          <cell r="A88">
            <v>6094</v>
          </cell>
          <cell r="B88" t="str">
            <v>VANACKER Steven</v>
          </cell>
          <cell r="C88" t="str">
            <v>K.DOS</v>
          </cell>
          <cell r="E88">
            <v>60</v>
          </cell>
          <cell r="F88" t="str">
            <v>ere</v>
          </cell>
        </row>
        <row r="89">
          <cell r="A89">
            <v>9461</v>
          </cell>
          <cell r="B89" t="str">
            <v>RONDELEZ Kenneth</v>
          </cell>
          <cell r="C89" t="str">
            <v>K.DOS</v>
          </cell>
          <cell r="F89" t="b">
            <v>0</v>
          </cell>
        </row>
        <row r="90">
          <cell r="A90">
            <v>2299</v>
          </cell>
          <cell r="B90" t="str">
            <v>VANTHOURNOUT Michel</v>
          </cell>
          <cell r="C90" t="str">
            <v>K.DOS</v>
          </cell>
          <cell r="E90">
            <v>15</v>
          </cell>
          <cell r="F90" t="str">
            <v>5°</v>
          </cell>
        </row>
        <row r="91">
          <cell r="A91">
            <v>1055</v>
          </cell>
          <cell r="B91" t="str">
            <v>BRUWIER Erwin</v>
          </cell>
          <cell r="C91" t="str">
            <v>K.DOS</v>
          </cell>
          <cell r="F91" t="b">
            <v>0</v>
          </cell>
        </row>
        <row r="92">
          <cell r="A92">
            <v>8705</v>
          </cell>
          <cell r="B92" t="str">
            <v>STEVENS Ilse</v>
          </cell>
          <cell r="C92" t="str">
            <v>K.DOS</v>
          </cell>
          <cell r="F92" t="b">
            <v>0</v>
          </cell>
        </row>
        <row r="93">
          <cell r="A93">
            <v>4774</v>
          </cell>
          <cell r="B93" t="str">
            <v>DUYCK Peter</v>
          </cell>
          <cell r="C93" t="str">
            <v>K.DOS</v>
          </cell>
          <cell r="E93">
            <v>34</v>
          </cell>
          <cell r="F93" t="str">
            <v>1°</v>
          </cell>
        </row>
        <row r="94">
          <cell r="A94">
            <v>8697</v>
          </cell>
          <cell r="B94" t="str">
            <v>MELNYTSCHENKO Cédric</v>
          </cell>
          <cell r="C94" t="str">
            <v>K.DOS</v>
          </cell>
          <cell r="E94">
            <v>50</v>
          </cell>
          <cell r="F94" t="str">
            <v>hfd</v>
          </cell>
        </row>
        <row r="95">
          <cell r="A95">
            <v>4759</v>
          </cell>
          <cell r="B95" t="str">
            <v>WARLOP Luc</v>
          </cell>
          <cell r="C95" t="str">
            <v>K.DOS</v>
          </cell>
          <cell r="E95">
            <v>15</v>
          </cell>
          <cell r="F95" t="str">
            <v>5°</v>
          </cell>
        </row>
        <row r="96">
          <cell r="A96">
            <v>1060</v>
          </cell>
          <cell r="B96" t="str">
            <v>Wittevrongel Dirk</v>
          </cell>
          <cell r="C96" t="str">
            <v>K.DOS</v>
          </cell>
          <cell r="E96">
            <v>34</v>
          </cell>
          <cell r="F96" t="str">
            <v>1°</v>
          </cell>
        </row>
        <row r="97">
          <cell r="A97">
            <v>9018</v>
          </cell>
          <cell r="B97" t="str">
            <v>GHEVART Jean</v>
          </cell>
          <cell r="C97" t="str">
            <v>K.DOS</v>
          </cell>
        </row>
        <row r="98">
          <cell r="A98">
            <v>9957</v>
          </cell>
          <cell r="B98" t="str">
            <v>BRUWIER Ludwin</v>
          </cell>
          <cell r="C98" t="str">
            <v>K.DOS</v>
          </cell>
        </row>
        <row r="99">
          <cell r="A99">
            <v>9958</v>
          </cell>
          <cell r="B99" t="str">
            <v>DEBLAUWE Dimitri</v>
          </cell>
          <cell r="C99" t="str">
            <v>K.DOS</v>
          </cell>
          <cell r="F99" t="b">
            <v>0</v>
          </cell>
        </row>
        <row r="100">
          <cell r="A100">
            <v>9766</v>
          </cell>
          <cell r="B100" t="str">
            <v>VANNESTE Philip</v>
          </cell>
          <cell r="C100" t="str">
            <v>K.DOS</v>
          </cell>
        </row>
        <row r="101">
          <cell r="A101">
            <v>9045</v>
          </cell>
          <cell r="B101" t="str">
            <v>WALLART Jean-Charles</v>
          </cell>
          <cell r="C101" t="str">
            <v>K.DOS</v>
          </cell>
        </row>
        <row r="102">
          <cell r="A102">
            <v>7529</v>
          </cell>
          <cell r="B102" t="str">
            <v>VASSEUR Patrick</v>
          </cell>
          <cell r="C102" t="str">
            <v>K.DOS</v>
          </cell>
          <cell r="E102">
            <v>50</v>
          </cell>
          <cell r="F102" t="str">
            <v>hfd</v>
          </cell>
        </row>
        <row r="103">
          <cell r="A103">
            <v>8002</v>
          </cell>
          <cell r="B103" t="str">
            <v>MAES Pascal</v>
          </cell>
          <cell r="C103" t="str">
            <v>K.DOS</v>
          </cell>
        </row>
        <row r="105">
          <cell r="A105">
            <v>4454</v>
          </cell>
          <cell r="B105" t="str">
            <v>DEPOORTER Reginald</v>
          </cell>
          <cell r="C105" t="str">
            <v>GS</v>
          </cell>
          <cell r="E105">
            <v>15</v>
          </cell>
          <cell r="F105" t="str">
            <v>5°</v>
          </cell>
        </row>
        <row r="106">
          <cell r="A106">
            <v>4466</v>
          </cell>
          <cell r="B106" t="str">
            <v>TREMERIE Walter</v>
          </cell>
          <cell r="C106" t="str">
            <v>GS</v>
          </cell>
          <cell r="E106">
            <v>22</v>
          </cell>
          <cell r="F106" t="str">
            <v>3°</v>
          </cell>
        </row>
        <row r="107">
          <cell r="A107">
            <v>4541</v>
          </cell>
          <cell r="B107" t="str">
            <v>DELLAERT Marc</v>
          </cell>
          <cell r="C107" t="str">
            <v>GS</v>
          </cell>
          <cell r="E107">
            <v>50</v>
          </cell>
          <cell r="F107" t="str">
            <v>hfd</v>
          </cell>
        </row>
        <row r="108">
          <cell r="A108">
            <v>4587</v>
          </cell>
          <cell r="B108" t="str">
            <v>VERSTRAETEN Frank</v>
          </cell>
          <cell r="C108" t="str">
            <v>GS</v>
          </cell>
          <cell r="E108">
            <v>42</v>
          </cell>
          <cell r="F108" t="str">
            <v>exc</v>
          </cell>
        </row>
        <row r="109">
          <cell r="A109">
            <v>6701</v>
          </cell>
          <cell r="B109" t="str">
            <v>BROCHE Philippe</v>
          </cell>
          <cell r="C109" t="str">
            <v>GS</v>
          </cell>
          <cell r="E109">
            <v>34</v>
          </cell>
          <cell r="F109" t="str">
            <v>1°</v>
          </cell>
        </row>
        <row r="110">
          <cell r="A110">
            <v>6703</v>
          </cell>
          <cell r="B110" t="str">
            <v>CLAUS Pascal</v>
          </cell>
          <cell r="C110" t="str">
            <v>GS</v>
          </cell>
          <cell r="E110">
            <v>60</v>
          </cell>
          <cell r="F110" t="str">
            <v>ere</v>
          </cell>
        </row>
        <row r="111">
          <cell r="A111">
            <v>7203</v>
          </cell>
          <cell r="B111" t="str">
            <v>DELARUE Dirk</v>
          </cell>
          <cell r="C111" t="str">
            <v>GS</v>
          </cell>
          <cell r="E111">
            <v>42</v>
          </cell>
          <cell r="F111" t="str">
            <v>exc</v>
          </cell>
        </row>
        <row r="112">
          <cell r="A112">
            <v>7498</v>
          </cell>
          <cell r="B112" t="str">
            <v>VAN DAM Jens</v>
          </cell>
          <cell r="C112" t="str">
            <v>GS</v>
          </cell>
          <cell r="E112">
            <v>50</v>
          </cell>
          <cell r="F112" t="str">
            <v>hfd</v>
          </cell>
        </row>
        <row r="113">
          <cell r="A113">
            <v>8163</v>
          </cell>
          <cell r="B113" t="str">
            <v>DE WEIRDT Jean-Marie</v>
          </cell>
          <cell r="C113" t="str">
            <v>GS</v>
          </cell>
          <cell r="E113">
            <v>22</v>
          </cell>
          <cell r="F113" t="str">
            <v>3°</v>
          </cell>
        </row>
        <row r="114">
          <cell r="A114">
            <v>8654</v>
          </cell>
          <cell r="B114" t="str">
            <v>BAETSLE Peter</v>
          </cell>
          <cell r="C114" t="str">
            <v>GS</v>
          </cell>
          <cell r="E114">
            <v>27</v>
          </cell>
          <cell r="F114" t="str">
            <v>2°</v>
          </cell>
        </row>
        <row r="115">
          <cell r="A115">
            <v>8890</v>
          </cell>
          <cell r="B115" t="str">
            <v>VAN HOLLE Jean-Pierre</v>
          </cell>
          <cell r="C115" t="str">
            <v>GS</v>
          </cell>
          <cell r="E115">
            <v>22</v>
          </cell>
          <cell r="F115" t="str">
            <v>3°</v>
          </cell>
        </row>
        <row r="116">
          <cell r="A116">
            <v>4506</v>
          </cell>
          <cell r="B116" t="str">
            <v>BRACKE Tom</v>
          </cell>
          <cell r="C116" t="str">
            <v>GS</v>
          </cell>
          <cell r="E116">
            <v>50</v>
          </cell>
          <cell r="F116" t="str">
            <v>hfd</v>
          </cell>
        </row>
        <row r="117">
          <cell r="A117">
            <v>9419</v>
          </cell>
          <cell r="B117" t="str">
            <v>MOEYKENS Biacio</v>
          </cell>
          <cell r="C117" t="str">
            <v>GS</v>
          </cell>
          <cell r="E117">
            <v>22</v>
          </cell>
          <cell r="F117" t="str">
            <v>3°</v>
          </cell>
        </row>
        <row r="118">
          <cell r="A118">
            <v>9959</v>
          </cell>
          <cell r="B118" t="str">
            <v>DE DEYNE Firmin</v>
          </cell>
          <cell r="C118" t="str">
            <v>GS</v>
          </cell>
          <cell r="E118">
            <v>27</v>
          </cell>
          <cell r="F118" t="str">
            <v>2°</v>
          </cell>
        </row>
        <row r="119">
          <cell r="A119">
            <v>8655</v>
          </cell>
          <cell r="B119" t="str">
            <v>TOLLEBEKE Arthur</v>
          </cell>
          <cell r="C119" t="str">
            <v>GS</v>
          </cell>
          <cell r="E119">
            <v>27</v>
          </cell>
          <cell r="F119" t="str">
            <v>2°</v>
          </cell>
        </row>
        <row r="120">
          <cell r="A120">
            <v>4394</v>
          </cell>
          <cell r="B120" t="str">
            <v>CREVE Camiel</v>
          </cell>
          <cell r="C120" t="str">
            <v>GS</v>
          </cell>
          <cell r="E120">
            <v>34</v>
          </cell>
          <cell r="F120" t="str">
            <v>1°</v>
          </cell>
        </row>
        <row r="122">
          <cell r="A122">
            <v>8387</v>
          </cell>
          <cell r="B122" t="str">
            <v>HEBBELINCK Luc</v>
          </cell>
          <cell r="C122" t="str">
            <v>K&amp;V</v>
          </cell>
        </row>
        <row r="123">
          <cell r="A123">
            <v>8918</v>
          </cell>
          <cell r="B123" t="str">
            <v xml:space="preserve">VANDENBERGHE Pascal </v>
          </cell>
          <cell r="C123" t="str">
            <v>K&amp;V</v>
          </cell>
          <cell r="E123">
            <v>18</v>
          </cell>
          <cell r="F123" t="str">
            <v>4°</v>
          </cell>
        </row>
        <row r="124">
          <cell r="A124">
            <v>9428</v>
          </cell>
          <cell r="B124" t="str">
            <v>WIELFAERT Curt</v>
          </cell>
          <cell r="C124" t="str">
            <v>K&amp;V</v>
          </cell>
          <cell r="F124" t="b">
            <v>0</v>
          </cell>
        </row>
        <row r="125">
          <cell r="A125">
            <v>9429</v>
          </cell>
          <cell r="B125" t="str">
            <v>HERREMAN Luc</v>
          </cell>
          <cell r="C125" t="str">
            <v>K&amp;V</v>
          </cell>
          <cell r="E125">
            <v>18</v>
          </cell>
          <cell r="F125" t="str">
            <v>4°</v>
          </cell>
        </row>
        <row r="126">
          <cell r="A126">
            <v>9520</v>
          </cell>
          <cell r="B126" t="str">
            <v>VANDERLINDEN Aimé</v>
          </cell>
          <cell r="C126" t="str">
            <v>K&amp;V</v>
          </cell>
        </row>
        <row r="127">
          <cell r="A127">
            <v>9960</v>
          </cell>
          <cell r="B127" t="str">
            <v>DE VOS Antoon</v>
          </cell>
          <cell r="C127" t="str">
            <v>K&amp;V</v>
          </cell>
        </row>
        <row r="128">
          <cell r="A128">
            <v>9262</v>
          </cell>
          <cell r="B128" t="str">
            <v>CLAEYS Hubert</v>
          </cell>
          <cell r="C128" t="str">
            <v>K&amp;V</v>
          </cell>
          <cell r="F128" t="b">
            <v>0</v>
          </cell>
        </row>
        <row r="129">
          <cell r="A129">
            <v>9782</v>
          </cell>
          <cell r="B129" t="str">
            <v>D'HAEZE Adolf</v>
          </cell>
          <cell r="C129" t="str">
            <v>K&amp;V</v>
          </cell>
          <cell r="F129" t="b">
            <v>0</v>
          </cell>
        </row>
        <row r="130">
          <cell r="A130">
            <v>9781</v>
          </cell>
          <cell r="B130" t="str">
            <v>DOS SANTOS Jose</v>
          </cell>
          <cell r="C130" t="str">
            <v>K&amp;V</v>
          </cell>
          <cell r="E130">
            <v>18</v>
          </cell>
          <cell r="F130" t="str">
            <v>4°</v>
          </cell>
        </row>
        <row r="131">
          <cell r="A131">
            <v>9608</v>
          </cell>
          <cell r="B131" t="str">
            <v xml:space="preserve">VAN BREDA Mike </v>
          </cell>
          <cell r="C131" t="str">
            <v>K&amp;V</v>
          </cell>
          <cell r="E131">
            <v>18</v>
          </cell>
          <cell r="F131" t="str">
            <v>4°</v>
          </cell>
        </row>
        <row r="132">
          <cell r="A132">
            <v>9522</v>
          </cell>
          <cell r="B132" t="str">
            <v>LEEMAN Rudy</v>
          </cell>
          <cell r="C132" t="str">
            <v>K&amp;V</v>
          </cell>
          <cell r="F132" t="b">
            <v>0</v>
          </cell>
        </row>
        <row r="133">
          <cell r="A133">
            <v>9238</v>
          </cell>
          <cell r="B133" t="str">
            <v>SIMONS Rudi</v>
          </cell>
          <cell r="C133" t="str">
            <v>K&amp;V</v>
          </cell>
          <cell r="F133" t="b">
            <v>0</v>
          </cell>
        </row>
        <row r="134">
          <cell r="A134">
            <v>9264</v>
          </cell>
          <cell r="B134" t="str">
            <v>REYCHLER Hedwig</v>
          </cell>
          <cell r="C134" t="str">
            <v>K&amp;V</v>
          </cell>
          <cell r="E134">
            <v>18</v>
          </cell>
          <cell r="F134" t="str">
            <v>4°</v>
          </cell>
        </row>
        <row r="135">
          <cell r="A135">
            <v>9262</v>
          </cell>
          <cell r="B135" t="str">
            <v>CLAEYS Hubert</v>
          </cell>
          <cell r="C135" t="str">
            <v>K&amp;V</v>
          </cell>
          <cell r="F135" t="b">
            <v>0</v>
          </cell>
        </row>
        <row r="136">
          <cell r="A136">
            <v>8035</v>
          </cell>
          <cell r="B136" t="str">
            <v>VAN THUYNE Rudy</v>
          </cell>
          <cell r="C136" t="str">
            <v>K&amp;V</v>
          </cell>
        </row>
        <row r="138">
          <cell r="A138">
            <v>2944</v>
          </cell>
          <cell r="B138" t="str">
            <v>t SEYEN Roland</v>
          </cell>
          <cell r="C138" t="str">
            <v>K.BR</v>
          </cell>
          <cell r="E138">
            <v>27</v>
          </cell>
          <cell r="F138" t="str">
            <v>2°</v>
          </cell>
        </row>
        <row r="139">
          <cell r="A139">
            <v>4148</v>
          </cell>
          <cell r="B139" t="str">
            <v>DE CUYPER René</v>
          </cell>
          <cell r="C139" t="str">
            <v>K.BR</v>
          </cell>
          <cell r="F139" t="b">
            <v>0</v>
          </cell>
        </row>
        <row r="140">
          <cell r="A140">
            <v>4150</v>
          </cell>
          <cell r="B140" t="str">
            <v>DEVROE Eddy</v>
          </cell>
          <cell r="C140" t="str">
            <v>K.BR</v>
          </cell>
          <cell r="E140">
            <v>22</v>
          </cell>
          <cell r="F140" t="str">
            <v>3°</v>
          </cell>
        </row>
        <row r="141">
          <cell r="A141">
            <v>4156</v>
          </cell>
          <cell r="B141" t="str">
            <v>SEYS Norbert</v>
          </cell>
          <cell r="C141" t="str">
            <v>K.BR</v>
          </cell>
          <cell r="E141">
            <v>15</v>
          </cell>
          <cell r="F141" t="str">
            <v>5°</v>
          </cell>
        </row>
        <row r="142">
          <cell r="A142">
            <v>4214</v>
          </cell>
          <cell r="B142" t="str">
            <v>DE BAERE Karel</v>
          </cell>
          <cell r="C142" t="str">
            <v>K.BR</v>
          </cell>
          <cell r="E142">
            <v>15</v>
          </cell>
          <cell r="F142" t="str">
            <v>5°</v>
          </cell>
        </row>
        <row r="143">
          <cell r="A143">
            <v>4217</v>
          </cell>
          <cell r="B143" t="str">
            <v>DE GRAEVE David</v>
          </cell>
          <cell r="C143" t="str">
            <v>K.BR</v>
          </cell>
          <cell r="E143">
            <v>42</v>
          </cell>
          <cell r="F143" t="str">
            <v>exc</v>
          </cell>
        </row>
        <row r="144">
          <cell r="A144">
            <v>4222</v>
          </cell>
          <cell r="B144" t="str">
            <v>DE QUEKER Guido</v>
          </cell>
          <cell r="C144" t="str">
            <v>K.BR</v>
          </cell>
          <cell r="E144">
            <v>22</v>
          </cell>
          <cell r="F144" t="str">
            <v>3°</v>
          </cell>
        </row>
        <row r="145">
          <cell r="A145">
            <v>4223</v>
          </cell>
          <cell r="B145" t="str">
            <v>DRUWEL Francois</v>
          </cell>
          <cell r="C145" t="str">
            <v>K.BR</v>
          </cell>
          <cell r="E145">
            <v>18</v>
          </cell>
          <cell r="F145" t="str">
            <v>4°</v>
          </cell>
        </row>
        <row r="146">
          <cell r="A146">
            <v>4224</v>
          </cell>
          <cell r="B146" t="str">
            <v>GUIDE Jean-Pierre</v>
          </cell>
          <cell r="C146" t="str">
            <v>K.BR</v>
          </cell>
          <cell r="E146">
            <v>22</v>
          </cell>
          <cell r="F146" t="str">
            <v>3°</v>
          </cell>
        </row>
        <row r="147">
          <cell r="A147">
            <v>4241</v>
          </cell>
          <cell r="B147" t="str">
            <v>VANHECKE Rik</v>
          </cell>
          <cell r="C147" t="str">
            <v>K.BR</v>
          </cell>
          <cell r="E147">
            <v>22</v>
          </cell>
          <cell r="F147" t="str">
            <v>3°</v>
          </cell>
        </row>
        <row r="148">
          <cell r="A148">
            <v>4242</v>
          </cell>
          <cell r="B148" t="str">
            <v>VERCRUYSSE Johan</v>
          </cell>
          <cell r="C148" t="str">
            <v>K.BR</v>
          </cell>
          <cell r="E148">
            <v>22</v>
          </cell>
          <cell r="F148" t="str">
            <v>3°</v>
          </cell>
        </row>
        <row r="149">
          <cell r="A149">
            <v>4557</v>
          </cell>
          <cell r="B149" t="str">
            <v>SERWEYTENS Lieven</v>
          </cell>
          <cell r="C149" t="str">
            <v>K.BR</v>
          </cell>
          <cell r="E149">
            <v>42</v>
          </cell>
          <cell r="F149" t="str">
            <v>exc</v>
          </cell>
        </row>
        <row r="150">
          <cell r="A150">
            <v>4779</v>
          </cell>
          <cell r="B150" t="str">
            <v>LEYS Bart</v>
          </cell>
          <cell r="C150" t="str">
            <v>K.BR</v>
          </cell>
          <cell r="E150">
            <v>60</v>
          </cell>
          <cell r="F150" t="str">
            <v>ere</v>
          </cell>
        </row>
        <row r="151">
          <cell r="A151">
            <v>5186</v>
          </cell>
          <cell r="B151" t="str">
            <v>DEFRUYT Dirk</v>
          </cell>
          <cell r="C151" t="str">
            <v>K.BR</v>
          </cell>
          <cell r="F151" t="b">
            <v>0</v>
          </cell>
        </row>
        <row r="152">
          <cell r="A152">
            <v>5190</v>
          </cell>
          <cell r="B152" t="str">
            <v>SAVER André</v>
          </cell>
          <cell r="C152" t="str">
            <v>K.BR</v>
          </cell>
          <cell r="E152">
            <v>34</v>
          </cell>
          <cell r="F152" t="str">
            <v>1°</v>
          </cell>
        </row>
        <row r="153">
          <cell r="A153">
            <v>5408</v>
          </cell>
          <cell r="B153" t="str">
            <v>VANRAPENBUSCH Franky</v>
          </cell>
          <cell r="C153" t="str">
            <v>K.BR</v>
          </cell>
          <cell r="E153">
            <v>27</v>
          </cell>
          <cell r="F153" t="str">
            <v>2°</v>
          </cell>
        </row>
        <row r="154">
          <cell r="A154">
            <v>5685</v>
          </cell>
          <cell r="B154" t="str">
            <v>BOECKAERT Eric</v>
          </cell>
          <cell r="C154" t="str">
            <v>K.BR</v>
          </cell>
          <cell r="E154">
            <v>27</v>
          </cell>
          <cell r="F154" t="str">
            <v>2°</v>
          </cell>
        </row>
        <row r="155">
          <cell r="A155">
            <v>5689</v>
          </cell>
          <cell r="B155" t="str">
            <v>SAVER Koen</v>
          </cell>
          <cell r="C155" t="str">
            <v>K.BR</v>
          </cell>
          <cell r="E155">
            <v>50</v>
          </cell>
          <cell r="F155" t="str">
            <v>hfd</v>
          </cell>
        </row>
        <row r="156">
          <cell r="A156">
            <v>6081</v>
          </cell>
          <cell r="B156" t="str">
            <v>QUITTELIER Stephane</v>
          </cell>
          <cell r="C156" t="str">
            <v>K.BR</v>
          </cell>
          <cell r="E156">
            <v>15</v>
          </cell>
          <cell r="F156" t="str">
            <v>5°</v>
          </cell>
        </row>
        <row r="157">
          <cell r="A157">
            <v>7795</v>
          </cell>
          <cell r="B157" t="str">
            <v>HACKE Jean-Marie</v>
          </cell>
          <cell r="C157" t="str">
            <v>K.BR</v>
          </cell>
          <cell r="E157">
            <v>27</v>
          </cell>
          <cell r="F157" t="str">
            <v>2°</v>
          </cell>
        </row>
        <row r="158">
          <cell r="A158">
            <v>7797</v>
          </cell>
          <cell r="B158" t="str">
            <v>BEIRENS Marc</v>
          </cell>
          <cell r="C158" t="str">
            <v>K.BR</v>
          </cell>
          <cell r="E158">
            <v>27</v>
          </cell>
          <cell r="F158" t="str">
            <v>2°</v>
          </cell>
        </row>
        <row r="159">
          <cell r="A159">
            <v>8162</v>
          </cell>
          <cell r="B159" t="str">
            <v>FLAMEE Kurt</v>
          </cell>
          <cell r="C159" t="str">
            <v>K.BR</v>
          </cell>
          <cell r="E159">
            <v>22</v>
          </cell>
          <cell r="F159" t="str">
            <v>3°</v>
          </cell>
        </row>
        <row r="160">
          <cell r="A160">
            <v>8454</v>
          </cell>
          <cell r="B160" t="str">
            <v>STUYVAERT Marijn</v>
          </cell>
          <cell r="C160" t="str">
            <v>K.BR</v>
          </cell>
          <cell r="E160">
            <v>22</v>
          </cell>
          <cell r="F160" t="str">
            <v>3°</v>
          </cell>
        </row>
        <row r="161">
          <cell r="A161">
            <v>8669</v>
          </cell>
          <cell r="B161" t="str">
            <v>DE CLERCK Jean</v>
          </cell>
          <cell r="C161" t="str">
            <v>K.BR</v>
          </cell>
          <cell r="E161">
            <v>27</v>
          </cell>
          <cell r="F161" t="str">
            <v>2°</v>
          </cell>
        </row>
        <row r="162">
          <cell r="A162">
            <v>8670</v>
          </cell>
          <cell r="B162" t="str">
            <v>SCHOE Henk</v>
          </cell>
          <cell r="C162" t="str">
            <v>K.BR</v>
          </cell>
          <cell r="E162">
            <v>18</v>
          </cell>
          <cell r="F162" t="str">
            <v>4°</v>
          </cell>
        </row>
        <row r="163">
          <cell r="A163">
            <v>4185</v>
          </cell>
          <cell r="B163" t="str">
            <v>DEPOORTER Daniël</v>
          </cell>
          <cell r="C163" t="str">
            <v>K.BR</v>
          </cell>
          <cell r="E163">
            <v>22</v>
          </cell>
          <cell r="F163" t="str">
            <v>3°</v>
          </cell>
        </row>
        <row r="164">
          <cell r="A164">
            <v>9062</v>
          </cell>
          <cell r="B164" t="str">
            <v>DE BUSSCHER Walter</v>
          </cell>
          <cell r="C164" t="str">
            <v>K.BR</v>
          </cell>
          <cell r="E164">
            <v>27</v>
          </cell>
          <cell r="F164" t="str">
            <v>2°</v>
          </cell>
        </row>
        <row r="165">
          <cell r="A165">
            <v>8921</v>
          </cell>
          <cell r="B165" t="str">
            <v>CHRISTIAENS Danny</v>
          </cell>
          <cell r="C165" t="str">
            <v>K.BR</v>
          </cell>
          <cell r="F165" t="b">
            <v>0</v>
          </cell>
        </row>
        <row r="166">
          <cell r="A166">
            <v>7801</v>
          </cell>
          <cell r="B166" t="str">
            <v>EISCHEN Frédéric</v>
          </cell>
          <cell r="C166" t="str">
            <v>K.BR</v>
          </cell>
          <cell r="E166">
            <v>15</v>
          </cell>
          <cell r="F166" t="str">
            <v>5°</v>
          </cell>
        </row>
        <row r="167">
          <cell r="A167">
            <v>4250</v>
          </cell>
          <cell r="B167" t="str">
            <v>COBBAERT  Thierry</v>
          </cell>
          <cell r="C167" t="str">
            <v>K.BR</v>
          </cell>
          <cell r="E167">
            <v>42</v>
          </cell>
          <cell r="F167" t="str">
            <v>exc</v>
          </cell>
        </row>
        <row r="168">
          <cell r="A168">
            <v>9257</v>
          </cell>
          <cell r="B168" t="str">
            <v>MUS Hendrik</v>
          </cell>
          <cell r="C168" t="str">
            <v>K.BR</v>
          </cell>
          <cell r="E168">
            <v>18</v>
          </cell>
          <cell r="F168" t="str">
            <v>4°</v>
          </cell>
        </row>
        <row r="169">
          <cell r="A169">
            <v>9258</v>
          </cell>
          <cell r="B169" t="str">
            <v>STEFFENS Alain</v>
          </cell>
          <cell r="C169" t="str">
            <v>K.BR</v>
          </cell>
          <cell r="E169">
            <v>22</v>
          </cell>
          <cell r="F169" t="str">
            <v>3°</v>
          </cell>
        </row>
        <row r="170">
          <cell r="A170">
            <v>4267</v>
          </cell>
          <cell r="B170" t="str">
            <v>THOMAS Peter</v>
          </cell>
          <cell r="C170" t="str">
            <v>K.BR</v>
          </cell>
          <cell r="E170">
            <v>34</v>
          </cell>
          <cell r="F170" t="str">
            <v>1°</v>
          </cell>
        </row>
        <row r="171">
          <cell r="A171">
            <v>4722</v>
          </cell>
          <cell r="B171" t="str">
            <v>BLAUWBLOMME Henk</v>
          </cell>
          <cell r="C171" t="str">
            <v>K.BR</v>
          </cell>
          <cell r="E171">
            <v>60</v>
          </cell>
          <cell r="F171" t="str">
            <v>ere</v>
          </cell>
        </row>
        <row r="172">
          <cell r="A172">
            <v>9256</v>
          </cell>
          <cell r="B172" t="str">
            <v>DALLINGA Louis</v>
          </cell>
          <cell r="C172" t="str">
            <v>K.BR</v>
          </cell>
          <cell r="E172">
            <v>34</v>
          </cell>
          <cell r="F172" t="str">
            <v>1°</v>
          </cell>
        </row>
        <row r="173">
          <cell r="A173">
            <v>8362</v>
          </cell>
          <cell r="B173" t="str">
            <v>DEKRAKER Jean-Paul</v>
          </cell>
          <cell r="C173" t="str">
            <v>K.BR</v>
          </cell>
          <cell r="E173">
            <v>50</v>
          </cell>
          <cell r="F173" t="str">
            <v>hfd</v>
          </cell>
        </row>
        <row r="174">
          <cell r="A174">
            <v>5691</v>
          </cell>
          <cell r="B174" t="str">
            <v>TORRES Manuel</v>
          </cell>
          <cell r="C174" t="str">
            <v>K.BR</v>
          </cell>
          <cell r="E174">
            <v>42</v>
          </cell>
          <cell r="F174" t="str">
            <v>exc</v>
          </cell>
        </row>
        <row r="175">
          <cell r="A175">
            <v>4682</v>
          </cell>
          <cell r="B175" t="str">
            <v>SCHOUTETENS Pieter</v>
          </cell>
          <cell r="C175" t="str">
            <v>K.BR</v>
          </cell>
          <cell r="E175">
            <v>34</v>
          </cell>
          <cell r="F175" t="str">
            <v>1°</v>
          </cell>
        </row>
        <row r="176">
          <cell r="A176">
            <v>7462</v>
          </cell>
          <cell r="B176" t="str">
            <v>CREYF Fernand</v>
          </cell>
          <cell r="C176" t="str">
            <v>K.BR</v>
          </cell>
          <cell r="E176">
            <v>27</v>
          </cell>
          <cell r="F176" t="str">
            <v>2°</v>
          </cell>
        </row>
        <row r="177">
          <cell r="A177">
            <v>4071</v>
          </cell>
          <cell r="B177" t="str">
            <v>DE BAERE Eddy</v>
          </cell>
          <cell r="C177" t="str">
            <v>K.BR</v>
          </cell>
          <cell r="E177">
            <v>34</v>
          </cell>
          <cell r="F177" t="str">
            <v>1°</v>
          </cell>
        </row>
        <row r="178">
          <cell r="A178">
            <v>4644</v>
          </cell>
          <cell r="B178" t="str">
            <v>DUMON Dirk</v>
          </cell>
          <cell r="C178" t="str">
            <v>K.BR</v>
          </cell>
          <cell r="E178">
            <v>27</v>
          </cell>
          <cell r="F178" t="str">
            <v>2°</v>
          </cell>
        </row>
        <row r="179">
          <cell r="A179">
            <v>6680</v>
          </cell>
          <cell r="B179" t="str">
            <v>FLAMEE Kurt</v>
          </cell>
          <cell r="C179" t="str">
            <v>K.BR</v>
          </cell>
          <cell r="E179">
            <v>27</v>
          </cell>
          <cell r="F179" t="str">
            <v>2°</v>
          </cell>
        </row>
        <row r="180">
          <cell r="A180">
            <v>8881</v>
          </cell>
          <cell r="B180" t="str">
            <v>HERPOEL Rony</v>
          </cell>
          <cell r="C180" t="str">
            <v>K.BR</v>
          </cell>
          <cell r="E180">
            <v>22</v>
          </cell>
          <cell r="F180" t="str">
            <v>3°</v>
          </cell>
        </row>
        <row r="181">
          <cell r="A181">
            <v>4187</v>
          </cell>
          <cell r="B181" t="str">
            <v>ROGIERS Marc</v>
          </cell>
          <cell r="C181" t="str">
            <v>K.BR</v>
          </cell>
          <cell r="E181">
            <v>27</v>
          </cell>
          <cell r="F181" t="str">
            <v>2°</v>
          </cell>
        </row>
        <row r="182">
          <cell r="A182">
            <v>4184</v>
          </cell>
          <cell r="B182" t="str">
            <v>DEPOORTER Chris</v>
          </cell>
          <cell r="C182" t="str">
            <v>K.BR</v>
          </cell>
          <cell r="E182">
            <v>34</v>
          </cell>
          <cell r="F182" t="str">
            <v>1°</v>
          </cell>
        </row>
        <row r="183">
          <cell r="A183">
            <v>5439</v>
          </cell>
          <cell r="B183" t="str">
            <v>DUCHEYNE Kenny</v>
          </cell>
          <cell r="C183" t="str">
            <v>K.BR</v>
          </cell>
          <cell r="E183" t="str">
            <v>34HNS</v>
          </cell>
          <cell r="F183" t="b">
            <v>0</v>
          </cell>
        </row>
        <row r="184">
          <cell r="A184">
            <v>9279</v>
          </cell>
          <cell r="B184" t="str">
            <v>DALINGA Meerten</v>
          </cell>
          <cell r="C184" t="str">
            <v>K.BR</v>
          </cell>
          <cell r="E184">
            <v>34</v>
          </cell>
          <cell r="F184" t="str">
            <v>1°</v>
          </cell>
        </row>
        <row r="185">
          <cell r="A185">
            <v>4233</v>
          </cell>
          <cell r="B185" t="str">
            <v>PIETERS Ronny</v>
          </cell>
          <cell r="C185" t="str">
            <v>K.BR</v>
          </cell>
        </row>
        <row r="186">
          <cell r="A186">
            <v>9778</v>
          </cell>
          <cell r="B186" t="str">
            <v>POPPE Rudy</v>
          </cell>
          <cell r="C186" t="str">
            <v>K.BR</v>
          </cell>
        </row>
        <row r="187">
          <cell r="A187">
            <v>4363</v>
          </cell>
          <cell r="B187" t="str">
            <v>PRIEUS Andy</v>
          </cell>
          <cell r="C187" t="str">
            <v>K.BR</v>
          </cell>
          <cell r="E187">
            <v>42</v>
          </cell>
          <cell r="F187" t="str">
            <v>exc</v>
          </cell>
        </row>
        <row r="188">
          <cell r="A188">
            <v>4070</v>
          </cell>
          <cell r="B188" t="str">
            <v>DE BAERE Cindy</v>
          </cell>
          <cell r="C188" t="str">
            <v>K.BR</v>
          </cell>
          <cell r="E188">
            <v>18</v>
          </cell>
        </row>
        <row r="189">
          <cell r="A189">
            <v>8677</v>
          </cell>
          <cell r="B189" t="str">
            <v>CAMPE Etienne</v>
          </cell>
          <cell r="C189" t="str">
            <v>K.BR</v>
          </cell>
        </row>
        <row r="190">
          <cell r="A190">
            <v>5678</v>
          </cell>
          <cell r="B190" t="str">
            <v>VERSCHAEVE Edwin</v>
          </cell>
          <cell r="C190" t="str">
            <v>K.BR</v>
          </cell>
          <cell r="E190">
            <v>15</v>
          </cell>
        </row>
        <row r="191">
          <cell r="A191">
            <v>8676</v>
          </cell>
          <cell r="B191" t="str">
            <v>NEUBOURG Freddy</v>
          </cell>
          <cell r="C191" t="str">
            <v>K.BR</v>
          </cell>
          <cell r="E191">
            <v>18</v>
          </cell>
        </row>
        <row r="192">
          <cell r="A192">
            <v>7036</v>
          </cell>
          <cell r="B192" t="str">
            <v>MISMAN Eddy</v>
          </cell>
          <cell r="C192" t="str">
            <v>K.Br</v>
          </cell>
          <cell r="E192">
            <v>34</v>
          </cell>
          <cell r="F192" t="str">
            <v>1°</v>
          </cell>
        </row>
        <row r="193">
          <cell r="A193">
            <v>7311</v>
          </cell>
          <cell r="B193" t="str">
            <v>BUZEYN Jean</v>
          </cell>
          <cell r="C193" t="str">
            <v>K.Br</v>
          </cell>
          <cell r="E193">
            <v>22</v>
          </cell>
          <cell r="F193" t="str">
            <v>3°</v>
          </cell>
        </row>
        <row r="194">
          <cell r="A194">
            <v>9595</v>
          </cell>
          <cell r="B194" t="str">
            <v>VERBEURE Danny</v>
          </cell>
          <cell r="C194" t="str">
            <v>K.Br</v>
          </cell>
          <cell r="F194" t="b">
            <v>0</v>
          </cell>
        </row>
        <row r="195">
          <cell r="A195">
            <v>6435</v>
          </cell>
          <cell r="B195" t="str">
            <v>BELAEY DANNY</v>
          </cell>
          <cell r="C195" t="str">
            <v>K.Br</v>
          </cell>
          <cell r="E195">
            <v>18</v>
          </cell>
          <cell r="F195" t="str">
            <v>4°</v>
          </cell>
        </row>
        <row r="196">
          <cell r="A196">
            <v>7874</v>
          </cell>
          <cell r="B196" t="str">
            <v>MEERSMAN Chrisrtian</v>
          </cell>
          <cell r="C196" t="str">
            <v>K.Br</v>
          </cell>
        </row>
        <row r="197">
          <cell r="A197">
            <v>7866</v>
          </cell>
          <cell r="B197" t="str">
            <v>VAN LAARHOVEN Roland</v>
          </cell>
          <cell r="C197" t="str">
            <v>K.Br</v>
          </cell>
        </row>
        <row r="198">
          <cell r="A198">
            <v>7865</v>
          </cell>
          <cell r="B198" t="str">
            <v>VINK Michael</v>
          </cell>
          <cell r="C198" t="str">
            <v>K.Br</v>
          </cell>
        </row>
        <row r="199">
          <cell r="A199">
            <v>7052</v>
          </cell>
          <cell r="B199" t="str">
            <v>TEMMERMAN Jurgen</v>
          </cell>
          <cell r="C199" t="str">
            <v>K.Br</v>
          </cell>
        </row>
        <row r="201">
          <cell r="A201">
            <v>4422</v>
          </cell>
          <cell r="B201" t="str">
            <v>DE MEYER Rudi</v>
          </cell>
          <cell r="C201" t="str">
            <v>K.EBC</v>
          </cell>
          <cell r="E201">
            <v>27</v>
          </cell>
          <cell r="F201" t="str">
            <v>2°</v>
          </cell>
        </row>
        <row r="202">
          <cell r="A202">
            <v>1022</v>
          </cell>
          <cell r="B202" t="str">
            <v>MENHEER Leslie</v>
          </cell>
          <cell r="C202" t="str">
            <v>K.EBC</v>
          </cell>
          <cell r="E202">
            <v>50</v>
          </cell>
          <cell r="F202" t="str">
            <v>hfd</v>
          </cell>
        </row>
        <row r="203">
          <cell r="A203">
            <v>4473</v>
          </cell>
          <cell r="B203" t="str">
            <v>DE BAETS Ronny</v>
          </cell>
          <cell r="C203" t="str">
            <v>K.EBC</v>
          </cell>
          <cell r="E203">
            <v>34</v>
          </cell>
          <cell r="F203" t="str">
            <v>1°</v>
          </cell>
        </row>
        <row r="204">
          <cell r="A204">
            <v>4482</v>
          </cell>
          <cell r="B204" t="str">
            <v>STAELENS Freddy</v>
          </cell>
          <cell r="C204" t="str">
            <v>K.EBC</v>
          </cell>
          <cell r="E204">
            <v>50</v>
          </cell>
          <cell r="F204" t="str">
            <v>hfd</v>
          </cell>
        </row>
        <row r="205">
          <cell r="A205">
            <v>4538</v>
          </cell>
          <cell r="B205" t="str">
            <v>DE LOMBAERT Albert</v>
          </cell>
          <cell r="C205" t="str">
            <v>K.EBC</v>
          </cell>
          <cell r="E205">
            <v>27</v>
          </cell>
          <cell r="F205" t="str">
            <v>2°</v>
          </cell>
        </row>
        <row r="206">
          <cell r="A206">
            <v>4539</v>
          </cell>
          <cell r="B206" t="str">
            <v>DE MIL Christiaan</v>
          </cell>
          <cell r="C206" t="str">
            <v>K.EBC</v>
          </cell>
          <cell r="E206">
            <v>50</v>
          </cell>
          <cell r="F206" t="str">
            <v>hfd</v>
          </cell>
        </row>
        <row r="207">
          <cell r="A207">
            <v>4544</v>
          </cell>
          <cell r="B207" t="str">
            <v>GEVAERT Michel</v>
          </cell>
          <cell r="C207" t="str">
            <v>K.EBC</v>
          </cell>
          <cell r="E207">
            <v>27</v>
          </cell>
          <cell r="F207" t="str">
            <v>2°</v>
          </cell>
        </row>
        <row r="208">
          <cell r="A208">
            <v>4545</v>
          </cell>
          <cell r="B208" t="str">
            <v>GOETHALS Armand</v>
          </cell>
          <cell r="C208" t="str">
            <v>K.EBC</v>
          </cell>
          <cell r="E208">
            <v>34</v>
          </cell>
          <cell r="F208" t="str">
            <v>1°</v>
          </cell>
        </row>
        <row r="209">
          <cell r="A209">
            <v>4558</v>
          </cell>
          <cell r="B209" t="str">
            <v>SIMOENS Wilfried</v>
          </cell>
          <cell r="C209" t="str">
            <v>K.EBC</v>
          </cell>
          <cell r="E209">
            <v>22</v>
          </cell>
          <cell r="F209" t="str">
            <v>3°</v>
          </cell>
        </row>
        <row r="210">
          <cell r="A210">
            <v>4559</v>
          </cell>
          <cell r="B210" t="str">
            <v>STANDAERT Arthur</v>
          </cell>
          <cell r="C210" t="str">
            <v>K.EBC</v>
          </cell>
          <cell r="E210">
            <v>18</v>
          </cell>
          <cell r="F210" t="str">
            <v>4°</v>
          </cell>
        </row>
        <row r="211">
          <cell r="A211">
            <v>4560</v>
          </cell>
          <cell r="B211" t="str">
            <v>STANDAERT Peter</v>
          </cell>
          <cell r="C211" t="str">
            <v>K.EBC</v>
          </cell>
          <cell r="E211">
            <v>34</v>
          </cell>
          <cell r="F211" t="str">
            <v>1°</v>
          </cell>
        </row>
        <row r="212">
          <cell r="A212">
            <v>4561</v>
          </cell>
          <cell r="B212" t="str">
            <v>VAN DAMME Etienne</v>
          </cell>
          <cell r="C212" t="str">
            <v>K.EBC</v>
          </cell>
          <cell r="E212">
            <v>34</v>
          </cell>
          <cell r="F212" t="str">
            <v>1°</v>
          </cell>
        </row>
        <row r="213">
          <cell r="A213">
            <v>4567</v>
          </cell>
          <cell r="B213" t="str">
            <v>VLERICK Raf</v>
          </cell>
          <cell r="C213" t="str">
            <v>K.EBC</v>
          </cell>
          <cell r="E213">
            <v>34</v>
          </cell>
          <cell r="F213" t="str">
            <v>1°</v>
          </cell>
        </row>
        <row r="214">
          <cell r="A214">
            <v>5212</v>
          </cell>
          <cell r="B214" t="str">
            <v>STEVENS Martin</v>
          </cell>
          <cell r="C214" t="str">
            <v>K.EBC</v>
          </cell>
          <cell r="E214">
            <v>27</v>
          </cell>
          <cell r="F214" t="str">
            <v>2°</v>
          </cell>
        </row>
        <row r="215">
          <cell r="A215">
            <v>5769</v>
          </cell>
          <cell r="B215" t="str">
            <v>HAERENS Raf</v>
          </cell>
          <cell r="C215" t="str">
            <v>K.EBC</v>
          </cell>
          <cell r="E215">
            <v>27</v>
          </cell>
          <cell r="F215" t="str">
            <v>2°</v>
          </cell>
        </row>
        <row r="216">
          <cell r="A216">
            <v>9067</v>
          </cell>
          <cell r="B216" t="str">
            <v>De Letter Sandra</v>
          </cell>
          <cell r="C216" t="str">
            <v>K.EBC</v>
          </cell>
          <cell r="E216">
            <v>27</v>
          </cell>
          <cell r="F216" t="str">
            <v>2°</v>
          </cell>
        </row>
        <row r="217">
          <cell r="A217">
            <v>6096</v>
          </cell>
          <cell r="B217" t="str">
            <v>VAN REETH Rudy</v>
          </cell>
          <cell r="C217" t="str">
            <v>K.EBC</v>
          </cell>
          <cell r="E217">
            <v>22</v>
          </cell>
          <cell r="F217" t="str">
            <v>3°</v>
          </cell>
        </row>
        <row r="218">
          <cell r="A218">
            <v>6097</v>
          </cell>
          <cell r="B218" t="str">
            <v>VAN DE VOORDE Johan</v>
          </cell>
          <cell r="C218" t="str">
            <v>K.EBC</v>
          </cell>
          <cell r="E218">
            <v>42</v>
          </cell>
          <cell r="F218" t="str">
            <v>exc</v>
          </cell>
        </row>
        <row r="219">
          <cell r="A219">
            <v>6709</v>
          </cell>
          <cell r="B219" t="str">
            <v>WELVAERT Yves</v>
          </cell>
          <cell r="C219" t="str">
            <v>K.EBC</v>
          </cell>
          <cell r="E219">
            <v>34</v>
          </cell>
          <cell r="F219" t="str">
            <v>1°</v>
          </cell>
        </row>
        <row r="220">
          <cell r="A220">
            <v>7478</v>
          </cell>
          <cell r="B220" t="str">
            <v>BAUMGARTE Cees</v>
          </cell>
          <cell r="C220" t="str">
            <v>K.EBC</v>
          </cell>
          <cell r="E220">
            <v>22</v>
          </cell>
          <cell r="F220" t="str">
            <v>3°</v>
          </cell>
        </row>
        <row r="221">
          <cell r="A221">
            <v>8659</v>
          </cell>
          <cell r="B221" t="str">
            <v>LAMPAERT Eddy</v>
          </cell>
          <cell r="C221" t="str">
            <v>K.EBC</v>
          </cell>
          <cell r="E221">
            <v>18</v>
          </cell>
          <cell r="F221" t="str">
            <v>4°</v>
          </cell>
        </row>
        <row r="222">
          <cell r="A222">
            <v>9057</v>
          </cell>
          <cell r="B222" t="str">
            <v>BONTE William</v>
          </cell>
          <cell r="C222" t="str">
            <v>K.EBC</v>
          </cell>
          <cell r="E222">
            <v>22</v>
          </cell>
          <cell r="F222" t="str">
            <v>3°</v>
          </cell>
        </row>
        <row r="223">
          <cell r="A223">
            <v>7474</v>
          </cell>
          <cell r="B223" t="str">
            <v>Geirnaert Marc</v>
          </cell>
          <cell r="C223" t="str">
            <v>K.EBC</v>
          </cell>
          <cell r="E223">
            <v>18</v>
          </cell>
          <cell r="F223" t="str">
            <v>4°</v>
          </cell>
        </row>
        <row r="224">
          <cell r="A224">
            <v>7312</v>
          </cell>
          <cell r="B224" t="str">
            <v>Van Acker Johan</v>
          </cell>
          <cell r="C224" t="str">
            <v>K.EBC</v>
          </cell>
          <cell r="E224">
            <v>27</v>
          </cell>
          <cell r="F224" t="str">
            <v>2°</v>
          </cell>
        </row>
        <row r="225">
          <cell r="A225">
            <v>6094</v>
          </cell>
          <cell r="B225" t="str">
            <v>Van Acker Steven</v>
          </cell>
          <cell r="C225" t="str">
            <v>K.EBC</v>
          </cell>
          <cell r="E225">
            <v>60</v>
          </cell>
          <cell r="F225" t="str">
            <v>ere</v>
          </cell>
        </row>
        <row r="226">
          <cell r="A226">
            <v>5015</v>
          </cell>
          <cell r="B226" t="str">
            <v>Himschoot Daniel</v>
          </cell>
          <cell r="C226" t="str">
            <v>K.EBC</v>
          </cell>
          <cell r="E226">
            <v>22</v>
          </cell>
          <cell r="F226" t="str">
            <v>3°</v>
          </cell>
        </row>
        <row r="227">
          <cell r="A227">
            <v>1046</v>
          </cell>
          <cell r="B227" t="str">
            <v xml:space="preserve">Bruggeman Franky </v>
          </cell>
          <cell r="C227" t="str">
            <v>K.EBC</v>
          </cell>
          <cell r="E227">
            <v>18</v>
          </cell>
          <cell r="F227" t="str">
            <v>4°</v>
          </cell>
        </row>
        <row r="228">
          <cell r="A228">
            <v>6690</v>
          </cell>
          <cell r="B228" t="str">
            <v>BAUWENS Etienne</v>
          </cell>
          <cell r="C228" t="str">
            <v>K.EBC</v>
          </cell>
          <cell r="E228">
            <v>27</v>
          </cell>
          <cell r="F228" t="str">
            <v>2°</v>
          </cell>
        </row>
        <row r="229">
          <cell r="A229">
            <v>4395</v>
          </cell>
          <cell r="B229" t="str">
            <v>DE PAEPE Roland</v>
          </cell>
          <cell r="C229" t="str">
            <v>K.EBC</v>
          </cell>
          <cell r="E229">
            <v>22</v>
          </cell>
          <cell r="F229" t="str">
            <v>3°</v>
          </cell>
        </row>
        <row r="230">
          <cell r="A230">
            <v>8656</v>
          </cell>
          <cell r="B230" t="str">
            <v>MELKEBEKE Julien</v>
          </cell>
          <cell r="C230" t="str">
            <v>K.EBC</v>
          </cell>
          <cell r="E230">
            <v>15</v>
          </cell>
          <cell r="F230" t="str">
            <v>5°</v>
          </cell>
        </row>
        <row r="231">
          <cell r="A231">
            <v>4490</v>
          </cell>
          <cell r="B231" t="str">
            <v>VAN LANCKER Pierre</v>
          </cell>
          <cell r="C231" t="str">
            <v>K.EBC</v>
          </cell>
          <cell r="E231">
            <v>22</v>
          </cell>
          <cell r="F231" t="str">
            <v>3°</v>
          </cell>
        </row>
        <row r="232">
          <cell r="A232">
            <v>9524</v>
          </cell>
          <cell r="B232" t="str">
            <v>CLAERHOUT Robin</v>
          </cell>
          <cell r="C232" t="str">
            <v>K.EBC</v>
          </cell>
          <cell r="E232">
            <v>34</v>
          </cell>
          <cell r="F232" t="str">
            <v>1°</v>
          </cell>
        </row>
        <row r="233">
          <cell r="A233">
            <v>7479</v>
          </cell>
          <cell r="B233" t="str">
            <v>HONGENAERT Erwin</v>
          </cell>
          <cell r="C233" t="str">
            <v>K.EBC</v>
          </cell>
          <cell r="E233">
            <v>22</v>
          </cell>
          <cell r="F233" t="str">
            <v>3°</v>
          </cell>
        </row>
        <row r="234">
          <cell r="A234">
            <v>9525</v>
          </cell>
          <cell r="B234" t="str">
            <v>DE JONGE Cor</v>
          </cell>
          <cell r="C234" t="str">
            <v>K.EBC</v>
          </cell>
          <cell r="E234">
            <v>34</v>
          </cell>
          <cell r="F234" t="str">
            <v>1°</v>
          </cell>
        </row>
        <row r="235">
          <cell r="A235">
            <v>9267</v>
          </cell>
          <cell r="B235" t="str">
            <v>JANSSEN Willem</v>
          </cell>
          <cell r="C235" t="str">
            <v>K.EBC</v>
          </cell>
          <cell r="E235">
            <v>42</v>
          </cell>
          <cell r="F235" t="str">
            <v>exc</v>
          </cell>
        </row>
        <row r="236">
          <cell r="A236">
            <v>1071</v>
          </cell>
          <cell r="B236" t="str">
            <v>BILLIET Jelle</v>
          </cell>
          <cell r="C236" t="str">
            <v>K.EBC</v>
          </cell>
          <cell r="E236">
            <v>18</v>
          </cell>
          <cell r="F236" t="str">
            <v>4)</v>
          </cell>
        </row>
        <row r="237">
          <cell r="A237" t="str">
            <v>6417B</v>
          </cell>
          <cell r="B237" t="str">
            <v>BLOMME Jean-Thierry</v>
          </cell>
          <cell r="C237" t="str">
            <v>K.EBC</v>
          </cell>
          <cell r="E237">
            <v>34</v>
          </cell>
          <cell r="F237" t="str">
            <v>1°</v>
          </cell>
        </row>
        <row r="238">
          <cell r="A238">
            <v>9807</v>
          </cell>
          <cell r="B238" t="str">
            <v>DE BRUYCKER Pierre</v>
          </cell>
          <cell r="C238" t="str">
            <v>K.EBC</v>
          </cell>
          <cell r="E238">
            <v>18</v>
          </cell>
          <cell r="F238" t="str">
            <v>4°</v>
          </cell>
        </row>
        <row r="239">
          <cell r="A239">
            <v>4491</v>
          </cell>
          <cell r="B239" t="str">
            <v>VAN SCHUYLENBERGH Jean-Paul</v>
          </cell>
          <cell r="C239" t="str">
            <v>K.EBC</v>
          </cell>
          <cell r="E239">
            <v>27</v>
          </cell>
          <cell r="F239" t="str">
            <v>2°</v>
          </cell>
        </row>
        <row r="240">
          <cell r="A240">
            <v>7906</v>
          </cell>
          <cell r="B240" t="str">
            <v>DE CLERCQ Carlos</v>
          </cell>
          <cell r="C240" t="str">
            <v>K.EBC</v>
          </cell>
          <cell r="E240">
            <v>18</v>
          </cell>
          <cell r="F240" t="str">
            <v>4°</v>
          </cell>
        </row>
        <row r="242">
          <cell r="A242">
            <v>9424</v>
          </cell>
          <cell r="B242" t="str">
            <v>VAN DEN  EEDE  Marc</v>
          </cell>
          <cell r="C242" t="str">
            <v>K.EWH</v>
          </cell>
          <cell r="E242">
            <v>27</v>
          </cell>
          <cell r="F242" t="str">
            <v>2°</v>
          </cell>
        </row>
        <row r="243">
          <cell r="A243">
            <v>4425</v>
          </cell>
          <cell r="B243" t="str">
            <v>GEVAERT André</v>
          </cell>
          <cell r="C243" t="str">
            <v>K.EWH</v>
          </cell>
          <cell r="E243">
            <v>22</v>
          </cell>
          <cell r="F243" t="str">
            <v>3°</v>
          </cell>
        </row>
        <row r="244">
          <cell r="A244">
            <v>8063</v>
          </cell>
          <cell r="B244" t="str">
            <v>COPPENS Christiaan</v>
          </cell>
          <cell r="C244" t="str">
            <v>K.EWH</v>
          </cell>
          <cell r="E244">
            <v>22</v>
          </cell>
          <cell r="F244" t="str">
            <v>3°</v>
          </cell>
        </row>
        <row r="245">
          <cell r="A245">
            <v>8657</v>
          </cell>
          <cell r="B245" t="str">
            <v>HOLDERBEKE Alex</v>
          </cell>
          <cell r="C245" t="str">
            <v>K.EWH</v>
          </cell>
          <cell r="E245">
            <v>22</v>
          </cell>
          <cell r="F245" t="str">
            <v>3°</v>
          </cell>
        </row>
        <row r="246">
          <cell r="A246">
            <v>4425</v>
          </cell>
          <cell r="B246" t="str">
            <v xml:space="preserve">GEVAERT André </v>
          </cell>
          <cell r="C246" t="str">
            <v>K.EWH</v>
          </cell>
          <cell r="E246">
            <v>22</v>
          </cell>
          <cell r="F246" t="str">
            <v>3°</v>
          </cell>
        </row>
        <row r="247">
          <cell r="A247">
            <v>7806</v>
          </cell>
          <cell r="B247" t="str">
            <v>BAUTE Steven</v>
          </cell>
          <cell r="C247" t="str">
            <v>K.EWH</v>
          </cell>
          <cell r="E247">
            <v>22</v>
          </cell>
          <cell r="F247" t="str">
            <v>3°</v>
          </cell>
        </row>
        <row r="248">
          <cell r="A248">
            <v>9593</v>
          </cell>
          <cell r="B248" t="str">
            <v>TRENSON Gabriël</v>
          </cell>
          <cell r="C248" t="str">
            <v>K.EWH</v>
          </cell>
          <cell r="E248">
            <v>15</v>
          </cell>
          <cell r="F248" t="str">
            <v>5°</v>
          </cell>
        </row>
        <row r="249">
          <cell r="A249">
            <v>4446</v>
          </cell>
          <cell r="B249" t="str">
            <v>FOURNEAU Alain</v>
          </cell>
          <cell r="C249" t="str">
            <v>K.EWH</v>
          </cell>
          <cell r="E249">
            <v>27</v>
          </cell>
          <cell r="F249" t="str">
            <v>2°</v>
          </cell>
        </row>
        <row r="250">
          <cell r="A250">
            <v>9592</v>
          </cell>
          <cell r="B250" t="str">
            <v>DE LOBEL Marc</v>
          </cell>
          <cell r="C250" t="str">
            <v>K.EWH</v>
          </cell>
          <cell r="E250">
            <v>22</v>
          </cell>
          <cell r="F250" t="str">
            <v>3°</v>
          </cell>
        </row>
        <row r="251">
          <cell r="A251">
            <v>4472</v>
          </cell>
          <cell r="B251" t="str">
            <v>DE BAETS Danny</v>
          </cell>
          <cell r="C251" t="str">
            <v>K.EWH</v>
          </cell>
          <cell r="E251">
            <v>18</v>
          </cell>
          <cell r="F251" t="str">
            <v>4°</v>
          </cell>
        </row>
        <row r="252">
          <cell r="A252">
            <v>7879</v>
          </cell>
          <cell r="B252" t="str">
            <v>SILVERSMET Patrick</v>
          </cell>
          <cell r="C252" t="str">
            <v>K.EWH</v>
          </cell>
        </row>
        <row r="253">
          <cell r="A253">
            <v>9966</v>
          </cell>
          <cell r="B253" t="str">
            <v>BRUGGEMAN Etienne</v>
          </cell>
          <cell r="C253" t="str">
            <v xml:space="preserve"> K.EWH</v>
          </cell>
        </row>
        <row r="255">
          <cell r="A255">
            <v>7465</v>
          </cell>
          <cell r="B255" t="str">
            <v>COUSSEMENT Wim</v>
          </cell>
          <cell r="C255" t="str">
            <v>K.GHOK</v>
          </cell>
          <cell r="E255">
            <v>27</v>
          </cell>
          <cell r="F255" t="str">
            <v>2°</v>
          </cell>
        </row>
        <row r="256">
          <cell r="A256">
            <v>8047</v>
          </cell>
          <cell r="B256" t="str">
            <v>DEVRIENDT Bart</v>
          </cell>
          <cell r="C256" t="str">
            <v>K.GHOK</v>
          </cell>
          <cell r="E256">
            <v>27</v>
          </cell>
          <cell r="F256" t="str">
            <v>2°</v>
          </cell>
        </row>
        <row r="257">
          <cell r="A257">
            <v>4435</v>
          </cell>
          <cell r="B257" t="str">
            <v>HERREMAN Roger</v>
          </cell>
          <cell r="C257" t="str">
            <v>K.GHOK</v>
          </cell>
          <cell r="E257">
            <v>22</v>
          </cell>
          <cell r="F257" t="str">
            <v>3°</v>
          </cell>
        </row>
        <row r="258">
          <cell r="A258">
            <v>4551</v>
          </cell>
          <cell r="B258" t="str">
            <v>LEMAN Gwen</v>
          </cell>
          <cell r="C258" t="str">
            <v>K.K</v>
          </cell>
          <cell r="E258">
            <v>34</v>
          </cell>
          <cell r="F258" t="str">
            <v>1°</v>
          </cell>
        </row>
        <row r="259">
          <cell r="A259">
            <v>4775</v>
          </cell>
          <cell r="B259" t="str">
            <v>GOETHALS Didier</v>
          </cell>
          <cell r="C259" t="str">
            <v>K.GHOK</v>
          </cell>
          <cell r="E259">
            <v>42</v>
          </cell>
          <cell r="F259" t="str">
            <v>exc</v>
          </cell>
        </row>
        <row r="260">
          <cell r="A260">
            <v>4789</v>
          </cell>
          <cell r="B260" t="str">
            <v>CAPPELLE Herwig</v>
          </cell>
          <cell r="C260" t="str">
            <v>K.GHOK</v>
          </cell>
          <cell r="E260">
            <v>22</v>
          </cell>
          <cell r="F260" t="str">
            <v>3°</v>
          </cell>
        </row>
        <row r="261">
          <cell r="A261">
            <v>4790</v>
          </cell>
          <cell r="B261" t="str">
            <v>DE MOOR Frederik</v>
          </cell>
          <cell r="C261" t="str">
            <v>K.GHOK</v>
          </cell>
          <cell r="E261">
            <v>34</v>
          </cell>
          <cell r="F261" t="str">
            <v>1°</v>
          </cell>
        </row>
        <row r="262">
          <cell r="A262">
            <v>4791</v>
          </cell>
          <cell r="B262" t="str">
            <v>DE MOOR Willy</v>
          </cell>
          <cell r="C262" t="str">
            <v>K.GHOK</v>
          </cell>
          <cell r="E262">
            <v>22</v>
          </cell>
          <cell r="F262" t="str">
            <v>3°</v>
          </cell>
        </row>
        <row r="263">
          <cell r="A263">
            <v>4793</v>
          </cell>
          <cell r="B263" t="str">
            <v>DETAVERNIER Hendrik</v>
          </cell>
          <cell r="C263" t="str">
            <v>K.GHOK</v>
          </cell>
          <cell r="F263" t="b">
            <v>0</v>
          </cell>
        </row>
        <row r="264">
          <cell r="A264">
            <v>7823</v>
          </cell>
          <cell r="B264" t="str">
            <v>JOYE Robert</v>
          </cell>
          <cell r="C264" t="str">
            <v>K.GHOK</v>
          </cell>
          <cell r="E264">
            <v>27</v>
          </cell>
          <cell r="F264" t="str">
            <v>2°</v>
          </cell>
        </row>
        <row r="265">
          <cell r="A265">
            <v>8513</v>
          </cell>
          <cell r="B265" t="str">
            <v>DECOCK Johan</v>
          </cell>
          <cell r="C265" t="str">
            <v>K.GHOK</v>
          </cell>
          <cell r="F265" t="b">
            <v>0</v>
          </cell>
        </row>
        <row r="266">
          <cell r="A266">
            <v>4659</v>
          </cell>
          <cell r="B266" t="str">
            <v>BAS Jacques</v>
          </cell>
          <cell r="C266" t="str">
            <v>K.GHOK</v>
          </cell>
          <cell r="E266">
            <v>34</v>
          </cell>
          <cell r="F266" t="str">
            <v>1°</v>
          </cell>
        </row>
        <row r="267">
          <cell r="A267">
            <v>4656</v>
          </cell>
          <cell r="B267" t="str">
            <v>POLLIE Luc</v>
          </cell>
          <cell r="C267" t="str">
            <v>K.GHOK</v>
          </cell>
          <cell r="E267">
            <v>42</v>
          </cell>
          <cell r="F267" t="str">
            <v>exc</v>
          </cell>
        </row>
        <row r="268">
          <cell r="A268">
            <v>3807</v>
          </cell>
          <cell r="B268" t="str">
            <v>VERBRUGGHE Johan</v>
          </cell>
          <cell r="C268" t="str">
            <v>K.GHOK</v>
          </cell>
          <cell r="E268">
            <v>22</v>
          </cell>
          <cell r="F268" t="str">
            <v>3°</v>
          </cell>
        </row>
        <row r="269">
          <cell r="A269">
            <v>9274</v>
          </cell>
          <cell r="B269" t="str">
            <v>VERBRUGGHE Philip</v>
          </cell>
          <cell r="C269" t="str">
            <v>K.GHOK</v>
          </cell>
          <cell r="E269">
            <v>27</v>
          </cell>
          <cell r="F269" t="str">
            <v>2°</v>
          </cell>
        </row>
        <row r="270">
          <cell r="A270">
            <v>7689</v>
          </cell>
          <cell r="B270" t="str">
            <v>BOSSAERT Dirk</v>
          </cell>
          <cell r="C270" t="str">
            <v>K.GHOK</v>
          </cell>
          <cell r="F270" t="b">
            <v>0</v>
          </cell>
        </row>
        <row r="271">
          <cell r="A271">
            <v>8736</v>
          </cell>
          <cell r="B271" t="str">
            <v>VEYS Renzo</v>
          </cell>
          <cell r="C271" t="str">
            <v>K.GHOK</v>
          </cell>
          <cell r="E271">
            <v>34</v>
          </cell>
          <cell r="F271" t="str">
            <v>1°</v>
          </cell>
        </row>
        <row r="272">
          <cell r="A272">
            <v>9440</v>
          </cell>
          <cell r="B272" t="str">
            <v>DECOCK Stephan</v>
          </cell>
          <cell r="C272" t="str">
            <v>K.GHOK</v>
          </cell>
          <cell r="E272">
            <v>22</v>
          </cell>
          <cell r="F272" t="str">
            <v>3°</v>
          </cell>
        </row>
        <row r="273">
          <cell r="A273">
            <v>8688</v>
          </cell>
          <cell r="B273" t="str">
            <v>DECEUNINCK Kurt</v>
          </cell>
          <cell r="C273" t="str">
            <v>K.GHOK</v>
          </cell>
          <cell r="E273">
            <v>27</v>
          </cell>
          <cell r="F273" t="str">
            <v>2°</v>
          </cell>
        </row>
        <row r="274">
          <cell r="A274">
            <v>9437</v>
          </cell>
          <cell r="B274" t="str">
            <v>DHAEYER Rémy</v>
          </cell>
          <cell r="C274" t="str">
            <v>K.GHOK</v>
          </cell>
          <cell r="F274" t="b">
            <v>0</v>
          </cell>
        </row>
        <row r="275">
          <cell r="A275">
            <v>8088</v>
          </cell>
          <cell r="B275" t="str">
            <v>VERCAEMERE Jaak</v>
          </cell>
          <cell r="C275" t="str">
            <v>K.GHOK</v>
          </cell>
          <cell r="E275">
            <v>27</v>
          </cell>
          <cell r="F275" t="str">
            <v>2°</v>
          </cell>
        </row>
        <row r="276">
          <cell r="A276">
            <v>1143</v>
          </cell>
          <cell r="B276" t="str">
            <v>LOUAGIE Bjorn</v>
          </cell>
          <cell r="C276" t="str">
            <v>K.GHOK</v>
          </cell>
          <cell r="E276">
            <v>27</v>
          </cell>
          <cell r="F276" t="str">
            <v>2°</v>
          </cell>
        </row>
        <row r="277">
          <cell r="A277">
            <v>7821</v>
          </cell>
          <cell r="B277" t="str">
            <v>VROMANT Marc</v>
          </cell>
          <cell r="C277" t="str">
            <v>K.GHOK</v>
          </cell>
          <cell r="E277">
            <v>27</v>
          </cell>
          <cell r="F277" t="str">
            <v>2°</v>
          </cell>
        </row>
        <row r="278">
          <cell r="A278">
            <v>5746</v>
          </cell>
          <cell r="B278" t="str">
            <v>NICHELSON Pascal</v>
          </cell>
          <cell r="C278" t="str">
            <v>K.GHOK</v>
          </cell>
          <cell r="E278">
            <v>34</v>
          </cell>
          <cell r="F278" t="str">
            <v>1°</v>
          </cell>
        </row>
        <row r="279">
          <cell r="A279">
            <v>7814</v>
          </cell>
          <cell r="B279" t="str">
            <v>DEWILDE Johan</v>
          </cell>
          <cell r="C279" t="str">
            <v>K.GHOK</v>
          </cell>
          <cell r="E279">
            <v>18</v>
          </cell>
          <cell r="F279" t="str">
            <v>4°</v>
          </cell>
        </row>
        <row r="280">
          <cell r="A280">
            <v>8873</v>
          </cell>
          <cell r="B280" t="str">
            <v>DEVOS Claude</v>
          </cell>
          <cell r="C280" t="str">
            <v>K.GHOK</v>
          </cell>
          <cell r="E280">
            <v>27</v>
          </cell>
          <cell r="F280" t="str">
            <v>2°</v>
          </cell>
        </row>
        <row r="281">
          <cell r="A281">
            <v>9531</v>
          </cell>
          <cell r="B281" t="str">
            <v>ROELAND Juliaan</v>
          </cell>
          <cell r="C281" t="str">
            <v>K.GHOK</v>
          </cell>
          <cell r="E281">
            <v>15</v>
          </cell>
          <cell r="F281" t="str">
            <v>5°</v>
          </cell>
        </row>
        <row r="282">
          <cell r="A282">
            <v>8282</v>
          </cell>
          <cell r="B282" t="str">
            <v>PATTYN Guy</v>
          </cell>
          <cell r="C282" t="str">
            <v>K.GHOK</v>
          </cell>
          <cell r="E282">
            <v>18</v>
          </cell>
          <cell r="F282" t="str">
            <v>4°</v>
          </cell>
        </row>
        <row r="283">
          <cell r="A283">
            <v>9532</v>
          </cell>
          <cell r="B283" t="str">
            <v>VIENNE Isabelle</v>
          </cell>
          <cell r="C283" t="str">
            <v>K.GHOK</v>
          </cell>
          <cell r="F283" t="b">
            <v>0</v>
          </cell>
        </row>
        <row r="284">
          <cell r="A284">
            <v>7499</v>
          </cell>
          <cell r="B284" t="str">
            <v>GRAYE André</v>
          </cell>
          <cell r="C284" t="str">
            <v>K.GHOK</v>
          </cell>
          <cell r="E284">
            <v>27</v>
          </cell>
          <cell r="F284" t="str">
            <v>2°</v>
          </cell>
        </row>
        <row r="285">
          <cell r="A285">
            <v>7524</v>
          </cell>
          <cell r="B285" t="str">
            <v>SCHOKELE Ronny</v>
          </cell>
          <cell r="C285" t="str">
            <v>K.GHOK</v>
          </cell>
          <cell r="E285">
            <v>22</v>
          </cell>
          <cell r="F285" t="str">
            <v>3°</v>
          </cell>
        </row>
        <row r="286">
          <cell r="A286">
            <v>4687</v>
          </cell>
          <cell r="B286" t="str">
            <v>VANHAESEBROEK Didier</v>
          </cell>
          <cell r="C286" t="str">
            <v>K.GHOK</v>
          </cell>
          <cell r="E286">
            <v>18</v>
          </cell>
          <cell r="F286" t="str">
            <v>4°</v>
          </cell>
        </row>
        <row r="287">
          <cell r="A287">
            <v>9433</v>
          </cell>
          <cell r="B287" t="str">
            <v>LATRUWE Nicolas</v>
          </cell>
          <cell r="C287" t="str">
            <v>K.GHOK</v>
          </cell>
          <cell r="E287">
            <v>15</v>
          </cell>
          <cell r="F287" t="str">
            <v>5°</v>
          </cell>
        </row>
        <row r="288">
          <cell r="A288">
            <v>9511</v>
          </cell>
          <cell r="B288" t="str">
            <v>HOUSSIN Mario</v>
          </cell>
          <cell r="C288" t="str">
            <v>K.GHOK</v>
          </cell>
          <cell r="E288">
            <v>27</v>
          </cell>
          <cell r="F288" t="str">
            <v>2°</v>
          </cell>
        </row>
        <row r="289">
          <cell r="A289">
            <v>4435</v>
          </cell>
          <cell r="B289" t="str">
            <v>HERREMAN Roger</v>
          </cell>
          <cell r="C289" t="str">
            <v>K.GHOK</v>
          </cell>
          <cell r="E289">
            <v>22</v>
          </cell>
          <cell r="F289" t="str">
            <v>3°</v>
          </cell>
        </row>
        <row r="290">
          <cell r="A290">
            <v>9783</v>
          </cell>
          <cell r="B290" t="str">
            <v>DEVOLDER Freddy</v>
          </cell>
          <cell r="C290" t="str">
            <v>K.GHOK</v>
          </cell>
          <cell r="F290" t="b">
            <v>0</v>
          </cell>
        </row>
        <row r="291">
          <cell r="A291">
            <v>9764</v>
          </cell>
          <cell r="B291" t="str">
            <v>VERCAEMERE Philippe</v>
          </cell>
          <cell r="C291" t="str">
            <v>K.GHOK</v>
          </cell>
          <cell r="F291" t="b">
            <v>0</v>
          </cell>
        </row>
        <row r="292">
          <cell r="A292">
            <v>9855</v>
          </cell>
          <cell r="B292" t="str">
            <v>CARDOEN Kurt</v>
          </cell>
          <cell r="C292" t="str">
            <v>K.GHOK</v>
          </cell>
          <cell r="E292">
            <v>18</v>
          </cell>
          <cell r="F292" t="str">
            <v>5°</v>
          </cell>
        </row>
        <row r="293">
          <cell r="A293">
            <v>9765</v>
          </cell>
          <cell r="B293" t="str">
            <v>VERCAEMERE Bjorn</v>
          </cell>
          <cell r="C293" t="str">
            <v>K.GHOK</v>
          </cell>
          <cell r="F293" t="b">
            <v>0</v>
          </cell>
        </row>
        <row r="294">
          <cell r="A294">
            <v>9785</v>
          </cell>
          <cell r="B294" t="str">
            <v>DE SMET Wim</v>
          </cell>
          <cell r="C294" t="str">
            <v>K.GHOK</v>
          </cell>
          <cell r="E294">
            <v>15</v>
          </cell>
          <cell r="F294" t="str">
            <v>5°</v>
          </cell>
        </row>
        <row r="295">
          <cell r="A295">
            <v>9079</v>
          </cell>
          <cell r="B295" t="str">
            <v>HIMPE Jean</v>
          </cell>
          <cell r="C295" t="str">
            <v>K.GHOK</v>
          </cell>
          <cell r="F295" t="b">
            <v>0</v>
          </cell>
        </row>
        <row r="296">
          <cell r="A296">
            <v>9502</v>
          </cell>
          <cell r="B296" t="str">
            <v xml:space="preserve">Himpe Jeremy  </v>
          </cell>
          <cell r="C296" t="str">
            <v>K.GHOK</v>
          </cell>
          <cell r="F296" t="b">
            <v>0</v>
          </cell>
        </row>
        <row r="297">
          <cell r="A297">
            <v>7458</v>
          </cell>
          <cell r="B297" t="str">
            <v>DUMON Eddy</v>
          </cell>
          <cell r="C297" t="str">
            <v>K.GHOK</v>
          </cell>
          <cell r="F297" t="b">
            <v>0</v>
          </cell>
        </row>
        <row r="298">
          <cell r="A298">
            <v>9439</v>
          </cell>
          <cell r="B298" t="str">
            <v>VANDENBERGHE Rudy</v>
          </cell>
          <cell r="C298" t="str">
            <v>K.GHOK</v>
          </cell>
          <cell r="F298" t="b">
            <v>0</v>
          </cell>
        </row>
        <row r="299">
          <cell r="A299">
            <v>9080</v>
          </cell>
          <cell r="B299" t="str">
            <v>VANKEIRSBULCK Alex</v>
          </cell>
          <cell r="C299" t="str">
            <v>K.GHOK</v>
          </cell>
          <cell r="F299" t="b">
            <v>0</v>
          </cell>
        </row>
        <row r="300">
          <cell r="A300">
            <v>8735</v>
          </cell>
          <cell r="B300" t="str">
            <v>VAN DEN BUVERIE Eric</v>
          </cell>
          <cell r="C300" t="str">
            <v>K.GHOK</v>
          </cell>
          <cell r="F300" t="b">
            <v>0</v>
          </cell>
        </row>
        <row r="301">
          <cell r="A301">
            <v>4147</v>
          </cell>
          <cell r="B301" t="str">
            <v>D'HONT Steven</v>
          </cell>
          <cell r="C301" t="str">
            <v>K.GHOK</v>
          </cell>
          <cell r="E301">
            <v>60</v>
          </cell>
          <cell r="F301" t="str">
            <v>ere</v>
          </cell>
        </row>
        <row r="302">
          <cell r="A302">
            <v>7465</v>
          </cell>
          <cell r="B302" t="str">
            <v>COUSSEMENT Wim</v>
          </cell>
          <cell r="C302" t="str">
            <v>K.GHOK</v>
          </cell>
          <cell r="E302">
            <v>27</v>
          </cell>
          <cell r="F302" t="str">
            <v>2°</v>
          </cell>
        </row>
        <row r="303">
          <cell r="A303">
            <v>8873</v>
          </cell>
          <cell r="B303" t="str">
            <v>DEVOS Claude</v>
          </cell>
          <cell r="C303" t="str">
            <v>K.GHOK</v>
          </cell>
          <cell r="E303">
            <v>27</v>
          </cell>
          <cell r="F303" t="str">
            <v>2°</v>
          </cell>
        </row>
        <row r="304">
          <cell r="A304">
            <v>7316</v>
          </cell>
          <cell r="B304" t="str">
            <v>RONDELE Freddy</v>
          </cell>
          <cell r="C304" t="str">
            <v>K.GHOK</v>
          </cell>
          <cell r="E304">
            <v>18</v>
          </cell>
          <cell r="F304" t="str">
            <v>4°</v>
          </cell>
        </row>
        <row r="305">
          <cell r="A305">
            <v>8031</v>
          </cell>
          <cell r="B305" t="str">
            <v>DUJARDIN Jean-Pierre</v>
          </cell>
          <cell r="C305" t="str">
            <v>K.GHOK</v>
          </cell>
        </row>
        <row r="306">
          <cell r="A306">
            <v>8029</v>
          </cell>
          <cell r="B306" t="str">
            <v>STAMPER Stefaan</v>
          </cell>
          <cell r="C306" t="str">
            <v>K.GHOK</v>
          </cell>
        </row>
        <row r="307">
          <cell r="A307">
            <v>8024</v>
          </cell>
          <cell r="B307" t="str">
            <v>VERBRUGGE Pol</v>
          </cell>
          <cell r="C307" t="str">
            <v>K.GHOK</v>
          </cell>
        </row>
        <row r="308">
          <cell r="A308">
            <v>8022</v>
          </cell>
          <cell r="B308" t="str">
            <v>VION Mark</v>
          </cell>
          <cell r="C308" t="str">
            <v>K.GHOK</v>
          </cell>
        </row>
        <row r="310">
          <cell r="A310">
            <v>6678</v>
          </cell>
          <cell r="B310" t="str">
            <v>DE CORTE Jan</v>
          </cell>
          <cell r="C310" t="str">
            <v>K.Kn</v>
          </cell>
          <cell r="E310">
            <v>15</v>
          </cell>
          <cell r="F310" t="str">
            <v>5°</v>
          </cell>
        </row>
        <row r="311">
          <cell r="A311">
            <v>6399</v>
          </cell>
          <cell r="B311" t="str">
            <v>DELAERE Marc</v>
          </cell>
          <cell r="C311" t="str">
            <v>K.Kn</v>
          </cell>
          <cell r="E311">
            <v>22</v>
          </cell>
          <cell r="F311" t="str">
            <v>3°</v>
          </cell>
        </row>
        <row r="312">
          <cell r="A312">
            <v>7678</v>
          </cell>
          <cell r="B312" t="str">
            <v>DE VREEZE Patrick</v>
          </cell>
          <cell r="C312" t="str">
            <v>K.KN</v>
          </cell>
          <cell r="E312">
            <v>15</v>
          </cell>
          <cell r="F312" t="str">
            <v>5°</v>
          </cell>
        </row>
        <row r="313">
          <cell r="A313">
            <v>5178</v>
          </cell>
          <cell r="B313" t="str">
            <v>FRANKEN Luc</v>
          </cell>
          <cell r="C313" t="str">
            <v>K.KN</v>
          </cell>
          <cell r="E313">
            <v>27</v>
          </cell>
          <cell r="F313" t="str">
            <v>2°</v>
          </cell>
        </row>
        <row r="314">
          <cell r="A314">
            <v>7284</v>
          </cell>
          <cell r="B314" t="str">
            <v>LANDUYT Sacha</v>
          </cell>
          <cell r="C314" t="str">
            <v>K.KN</v>
          </cell>
          <cell r="F314" t="b">
            <v>0</v>
          </cell>
        </row>
        <row r="315">
          <cell r="A315">
            <v>4522</v>
          </cell>
          <cell r="B315" t="str">
            <v>METTEPENNINGEN Julien</v>
          </cell>
          <cell r="C315" t="str">
            <v>K.KN</v>
          </cell>
          <cell r="E315">
            <v>15</v>
          </cell>
          <cell r="F315" t="str">
            <v>5°</v>
          </cell>
        </row>
        <row r="316">
          <cell r="A316">
            <v>4114</v>
          </cell>
          <cell r="B316" t="str">
            <v>VAN KREIJ Jo</v>
          </cell>
          <cell r="C316" t="str">
            <v>K.KN</v>
          </cell>
          <cell r="F316" t="b">
            <v>0</v>
          </cell>
        </row>
        <row r="317">
          <cell r="A317">
            <v>6806</v>
          </cell>
          <cell r="B317" t="str">
            <v>VANHAEREN Leon</v>
          </cell>
          <cell r="C317" t="str">
            <v>K.KN</v>
          </cell>
        </row>
        <row r="318">
          <cell r="A318">
            <v>8678</v>
          </cell>
          <cell r="B318" t="str">
            <v xml:space="preserve">GHAZAL Ahmad </v>
          </cell>
          <cell r="C318" t="str">
            <v>K.KN</v>
          </cell>
          <cell r="E318">
            <v>22</v>
          </cell>
          <cell r="F318" t="str">
            <v>3°</v>
          </cell>
        </row>
        <row r="319">
          <cell r="A319">
            <v>7863</v>
          </cell>
          <cell r="B319" t="str">
            <v>DEVREEZE Christiaan</v>
          </cell>
          <cell r="C319" t="str">
            <v>K.Kn</v>
          </cell>
        </row>
        <row r="321">
          <cell r="A321">
            <v>9421</v>
          </cell>
          <cell r="B321" t="str">
            <v>Caudron Danny</v>
          </cell>
          <cell r="C321" t="str">
            <v>K. ME</v>
          </cell>
          <cell r="E321">
            <v>22</v>
          </cell>
          <cell r="F321" t="str">
            <v>3°</v>
          </cell>
        </row>
        <row r="322">
          <cell r="A322">
            <v>8410</v>
          </cell>
          <cell r="B322" t="str">
            <v>LIPPENS Tony</v>
          </cell>
          <cell r="C322" t="str">
            <v>K.ME</v>
          </cell>
          <cell r="E322">
            <v>22</v>
          </cell>
          <cell r="F322" t="str">
            <v>3°</v>
          </cell>
        </row>
        <row r="323">
          <cell r="A323">
            <v>9420</v>
          </cell>
          <cell r="B323" t="str">
            <v>CAUDRON Bjorn</v>
          </cell>
          <cell r="C323" t="str">
            <v>K.ME</v>
          </cell>
          <cell r="E323">
            <v>22</v>
          </cell>
          <cell r="F323" t="str">
            <v>3°</v>
          </cell>
        </row>
        <row r="324">
          <cell r="A324">
            <v>4415</v>
          </cell>
          <cell r="B324" t="str">
            <v>VANPETEGHEM Alex</v>
          </cell>
          <cell r="C324" t="str">
            <v>K.ME</v>
          </cell>
          <cell r="E324">
            <v>34</v>
          </cell>
          <cell r="F324" t="str">
            <v>1°</v>
          </cell>
        </row>
        <row r="325">
          <cell r="A325">
            <v>4443</v>
          </cell>
          <cell r="B325" t="str">
            <v>VERBEKEN Albert</v>
          </cell>
          <cell r="C325" t="str">
            <v>K.ME</v>
          </cell>
          <cell r="E325">
            <v>27</v>
          </cell>
          <cell r="F325" t="str">
            <v>2°</v>
          </cell>
        </row>
        <row r="326">
          <cell r="A326">
            <v>4529</v>
          </cell>
          <cell r="B326" t="str">
            <v>VERSNOYEN François</v>
          </cell>
          <cell r="C326" t="str">
            <v>K.ME</v>
          </cell>
          <cell r="E326">
            <v>27</v>
          </cell>
          <cell r="F326" t="str">
            <v>2°</v>
          </cell>
        </row>
        <row r="327">
          <cell r="A327">
            <v>4643</v>
          </cell>
          <cell r="B327" t="str">
            <v>MESURE Freddy</v>
          </cell>
          <cell r="C327" t="str">
            <v>K.ME</v>
          </cell>
          <cell r="E327">
            <v>27</v>
          </cell>
          <cell r="F327" t="str">
            <v>2°</v>
          </cell>
        </row>
        <row r="328">
          <cell r="A328">
            <v>6715</v>
          </cell>
          <cell r="B328" t="str">
            <v>BRUGGEMAN Roger</v>
          </cell>
          <cell r="C328" t="str">
            <v>K.ME</v>
          </cell>
          <cell r="F328" t="b">
            <v>0</v>
          </cell>
        </row>
        <row r="329">
          <cell r="A329">
            <v>8664</v>
          </cell>
          <cell r="B329" t="str">
            <v>OOSTERLINCK Luc</v>
          </cell>
          <cell r="C329" t="str">
            <v>K.ME</v>
          </cell>
          <cell r="E329">
            <v>18</v>
          </cell>
          <cell r="F329" t="str">
            <v>4°</v>
          </cell>
        </row>
        <row r="330">
          <cell r="A330">
            <v>8665</v>
          </cell>
          <cell r="B330" t="str">
            <v>VAN DELSEN Edgard</v>
          </cell>
          <cell r="C330" t="str">
            <v>K.ME</v>
          </cell>
          <cell r="E330">
            <v>15</v>
          </cell>
          <cell r="F330" t="str">
            <v>5°</v>
          </cell>
        </row>
        <row r="331">
          <cell r="A331">
            <v>8666</v>
          </cell>
          <cell r="B331" t="str">
            <v>BRACKE André</v>
          </cell>
          <cell r="C331" t="str">
            <v>K.ME</v>
          </cell>
          <cell r="E331">
            <v>18</v>
          </cell>
          <cell r="F331" t="str">
            <v>4°</v>
          </cell>
        </row>
        <row r="332">
          <cell r="A332">
            <v>8898</v>
          </cell>
          <cell r="B332" t="str">
            <v>RAES Freddy</v>
          </cell>
          <cell r="C332" t="str">
            <v>K.ME</v>
          </cell>
          <cell r="E332">
            <v>15</v>
          </cell>
          <cell r="F332" t="str">
            <v>5°</v>
          </cell>
        </row>
        <row r="333">
          <cell r="A333">
            <v>9263</v>
          </cell>
          <cell r="B333" t="str">
            <v>DE  VOS  GUIDO</v>
          </cell>
          <cell r="C333" t="str">
            <v>K.ME</v>
          </cell>
          <cell r="E333">
            <v>27</v>
          </cell>
          <cell r="F333" t="str">
            <v>2°</v>
          </cell>
        </row>
        <row r="334">
          <cell r="A334">
            <v>9527</v>
          </cell>
          <cell r="B334" t="str">
            <v>BORGILIOEN  MARCEL</v>
          </cell>
          <cell r="C334" t="str">
            <v>K.ME</v>
          </cell>
          <cell r="E334">
            <v>15</v>
          </cell>
          <cell r="F334" t="str">
            <v>5°</v>
          </cell>
        </row>
        <row r="335">
          <cell r="A335">
            <v>8663</v>
          </cell>
          <cell r="B335" t="str">
            <v>JANSSENS Roger</v>
          </cell>
          <cell r="C335" t="str">
            <v>K.ME</v>
          </cell>
          <cell r="E335">
            <v>18</v>
          </cell>
          <cell r="F335" t="str">
            <v>4°</v>
          </cell>
        </row>
        <row r="337">
          <cell r="A337">
            <v>8717</v>
          </cell>
          <cell r="B337" t="str">
            <v>VAN DEN EEDEN Kurt</v>
          </cell>
          <cell r="C337" t="str">
            <v>K.SNBA</v>
          </cell>
          <cell r="E337">
            <v>18</v>
          </cell>
          <cell r="F337" t="str">
            <v>4°</v>
          </cell>
        </row>
        <row r="338">
          <cell r="A338">
            <v>4907</v>
          </cell>
          <cell r="B338" t="str">
            <v>CORNELISSEN Pierre</v>
          </cell>
          <cell r="C338" t="str">
            <v>K.SNBA</v>
          </cell>
          <cell r="E338">
            <v>42</v>
          </cell>
          <cell r="F338" t="str">
            <v>exc</v>
          </cell>
        </row>
        <row r="339">
          <cell r="A339">
            <v>4913</v>
          </cell>
          <cell r="B339" t="str">
            <v>DE RUYTE Yvan</v>
          </cell>
          <cell r="C339" t="str">
            <v>K.SNBA</v>
          </cell>
          <cell r="E339">
            <v>18</v>
          </cell>
          <cell r="F339" t="str">
            <v>4°</v>
          </cell>
        </row>
        <row r="340">
          <cell r="A340">
            <v>4916</v>
          </cell>
          <cell r="B340" t="str">
            <v>DE WITTE William</v>
          </cell>
          <cell r="C340" t="str">
            <v>K.SNBA</v>
          </cell>
          <cell r="E340">
            <v>27</v>
          </cell>
          <cell r="F340" t="str">
            <v>2°</v>
          </cell>
        </row>
        <row r="341">
          <cell r="A341">
            <v>4922</v>
          </cell>
          <cell r="B341" t="str">
            <v>LAUREYS Wilfried</v>
          </cell>
          <cell r="C341" t="str">
            <v>K.SNBA</v>
          </cell>
          <cell r="E341">
            <v>18</v>
          </cell>
          <cell r="F341" t="str">
            <v>4°</v>
          </cell>
        </row>
        <row r="342">
          <cell r="A342">
            <v>6743</v>
          </cell>
          <cell r="B342" t="str">
            <v>DE RUYTE Tom</v>
          </cell>
          <cell r="C342" t="str">
            <v>K.SNBA</v>
          </cell>
          <cell r="E342">
            <v>50</v>
          </cell>
          <cell r="F342" t="str">
            <v>hfd</v>
          </cell>
        </row>
        <row r="343">
          <cell r="A343">
            <v>7923</v>
          </cell>
          <cell r="B343" t="str">
            <v>VAN DEN BERGHE Roland</v>
          </cell>
          <cell r="C343" t="str">
            <v>K.SNBA</v>
          </cell>
          <cell r="E343">
            <v>27</v>
          </cell>
          <cell r="F343" t="str">
            <v>2°</v>
          </cell>
        </row>
        <row r="344">
          <cell r="A344">
            <v>8414</v>
          </cell>
          <cell r="B344" t="str">
            <v>MAES Lucien</v>
          </cell>
          <cell r="C344" t="str">
            <v>K.SNBA</v>
          </cell>
          <cell r="E344">
            <v>18</v>
          </cell>
          <cell r="F344" t="str">
            <v>4°</v>
          </cell>
        </row>
        <row r="345">
          <cell r="A345">
            <v>8681</v>
          </cell>
          <cell r="B345" t="str">
            <v>VAN LEEUWEN A.E.M</v>
          </cell>
          <cell r="C345" t="str">
            <v>K.SNBA</v>
          </cell>
          <cell r="E345">
            <v>22</v>
          </cell>
          <cell r="F345" t="str">
            <v>3°</v>
          </cell>
        </row>
        <row r="346">
          <cell r="A346">
            <v>8903</v>
          </cell>
          <cell r="B346" t="str">
            <v>NEYTS Pierre</v>
          </cell>
          <cell r="C346" t="str">
            <v>K.SNBA</v>
          </cell>
          <cell r="E346">
            <v>18</v>
          </cell>
          <cell r="F346" t="str">
            <v>4°</v>
          </cell>
        </row>
        <row r="347">
          <cell r="A347">
            <v>9083</v>
          </cell>
          <cell r="B347" t="str">
            <v>VAN DEN BERGHE André</v>
          </cell>
          <cell r="C347" t="str">
            <v>K.SNBA</v>
          </cell>
          <cell r="E347">
            <v>27</v>
          </cell>
          <cell r="F347" t="str">
            <v>2°</v>
          </cell>
        </row>
        <row r="348">
          <cell r="A348">
            <v>4920</v>
          </cell>
          <cell r="B348" t="str">
            <v>HEERWEGH Robert</v>
          </cell>
          <cell r="C348" t="str">
            <v>K.SNBA</v>
          </cell>
          <cell r="E348">
            <v>22</v>
          </cell>
          <cell r="F348" t="str">
            <v>3°</v>
          </cell>
        </row>
        <row r="349">
          <cell r="A349">
            <v>8481</v>
          </cell>
          <cell r="B349" t="str">
            <v>VAVOURAIKIS  Emmanouil</v>
          </cell>
          <cell r="C349" t="str">
            <v>K.SNBA</v>
          </cell>
          <cell r="E349">
            <v>27</v>
          </cell>
          <cell r="F349" t="str">
            <v>2°</v>
          </cell>
        </row>
        <row r="350">
          <cell r="A350">
            <v>9277</v>
          </cell>
          <cell r="B350" t="str">
            <v>BOLLAERT GUIDO</v>
          </cell>
          <cell r="C350" t="str">
            <v>K.SNBA</v>
          </cell>
          <cell r="E350">
            <v>22</v>
          </cell>
          <cell r="F350" t="str">
            <v>3°</v>
          </cell>
        </row>
        <row r="351">
          <cell r="A351">
            <v>7704</v>
          </cell>
          <cell r="B351" t="str">
            <v>HEERWEGH ERIK</v>
          </cell>
          <cell r="C351" t="str">
            <v>K.SNBA</v>
          </cell>
          <cell r="E351">
            <v>22</v>
          </cell>
          <cell r="F351" t="str">
            <v>3°</v>
          </cell>
        </row>
        <row r="352">
          <cell r="A352">
            <v>4859</v>
          </cell>
          <cell r="B352" t="str">
            <v>CHRISTIAENS Johan</v>
          </cell>
          <cell r="C352" t="str">
            <v>K.SNBA</v>
          </cell>
          <cell r="E352">
            <v>22</v>
          </cell>
          <cell r="F352" t="str">
            <v>3°</v>
          </cell>
        </row>
        <row r="353">
          <cell r="A353">
            <v>8149</v>
          </cell>
          <cell r="B353" t="str">
            <v>D'HONDT Roland</v>
          </cell>
          <cell r="C353" t="str">
            <v>K.SNBA</v>
          </cell>
          <cell r="E353">
            <v>22</v>
          </cell>
          <cell r="F353" t="str">
            <v>3°</v>
          </cell>
        </row>
        <row r="354">
          <cell r="A354">
            <v>4950</v>
          </cell>
          <cell r="B354" t="str">
            <v>DE CONINCK Achille</v>
          </cell>
          <cell r="C354" t="str">
            <v>K.SNBA</v>
          </cell>
          <cell r="E354">
            <v>22</v>
          </cell>
          <cell r="F354" t="str">
            <v>3°</v>
          </cell>
        </row>
        <row r="355">
          <cell r="A355">
            <v>1067</v>
          </cell>
          <cell r="B355" t="str">
            <v>MAES Bart</v>
          </cell>
          <cell r="C355" t="str">
            <v>K.SNBA</v>
          </cell>
          <cell r="E355">
            <v>22</v>
          </cell>
          <cell r="F355" t="str">
            <v>3°</v>
          </cell>
        </row>
        <row r="356">
          <cell r="A356">
            <v>8746</v>
          </cell>
          <cell r="B356" t="str">
            <v>PEERSMAN Luc</v>
          </cell>
          <cell r="C356" t="str">
            <v>K.SNBA</v>
          </cell>
          <cell r="E356">
            <v>27</v>
          </cell>
          <cell r="F356" t="str">
            <v>2°</v>
          </cell>
        </row>
        <row r="357">
          <cell r="A357">
            <v>8904</v>
          </cell>
          <cell r="B357" t="str">
            <v>RAES Wim</v>
          </cell>
          <cell r="C357" t="str">
            <v>K.SNBA</v>
          </cell>
          <cell r="E357">
            <v>22</v>
          </cell>
          <cell r="F357" t="str">
            <v>3°</v>
          </cell>
        </row>
        <row r="358">
          <cell r="A358">
            <v>8081</v>
          </cell>
          <cell r="B358" t="str">
            <v>SLEEBUS Eddy</v>
          </cell>
          <cell r="C358" t="str">
            <v>K.SNBA</v>
          </cell>
          <cell r="E358">
            <v>27</v>
          </cell>
          <cell r="F358" t="str">
            <v>2°</v>
          </cell>
        </row>
        <row r="359">
          <cell r="A359">
            <v>9476</v>
          </cell>
          <cell r="B359" t="str">
            <v>VERHOFSTADT Eddy</v>
          </cell>
          <cell r="C359" t="str">
            <v>K.SNBA</v>
          </cell>
          <cell r="E359">
            <v>34</v>
          </cell>
          <cell r="F359" t="str">
            <v>1°</v>
          </cell>
        </row>
        <row r="360">
          <cell r="A360">
            <v>9963</v>
          </cell>
          <cell r="B360" t="str">
            <v>ROLUS Bob</v>
          </cell>
          <cell r="C360" t="str">
            <v>K.SNBA</v>
          </cell>
          <cell r="E360">
            <v>18</v>
          </cell>
          <cell r="F360" t="str">
            <v>4°</v>
          </cell>
        </row>
        <row r="361">
          <cell r="A361">
            <v>5732</v>
          </cell>
          <cell r="B361" t="str">
            <v>ILIANO Franz</v>
          </cell>
          <cell r="C361" t="str">
            <v>K.SNBA</v>
          </cell>
          <cell r="E361">
            <v>18</v>
          </cell>
          <cell r="F361" t="str">
            <v>4°</v>
          </cell>
        </row>
        <row r="362">
          <cell r="A362">
            <v>6564</v>
          </cell>
          <cell r="B362" t="str">
            <v>MAES Rudy</v>
          </cell>
          <cell r="C362" t="str">
            <v>K.SNBA</v>
          </cell>
          <cell r="E362">
            <v>34</v>
          </cell>
          <cell r="F362" t="str">
            <v>1°</v>
          </cell>
        </row>
        <row r="363">
          <cell r="A363">
            <v>7940</v>
          </cell>
          <cell r="B363" t="str">
            <v>VAN MEIR Frank</v>
          </cell>
          <cell r="C363" t="str">
            <v>K.SNBA</v>
          </cell>
          <cell r="E363">
            <v>34</v>
          </cell>
          <cell r="F363" t="str">
            <v>1°</v>
          </cell>
        </row>
        <row r="364">
          <cell r="A364">
            <v>7810</v>
          </cell>
          <cell r="B364" t="str">
            <v>D'HAENS Peter</v>
          </cell>
          <cell r="C364" t="str">
            <v>K.SNBA</v>
          </cell>
          <cell r="E364">
            <v>27</v>
          </cell>
          <cell r="F364" t="str">
            <v>2°</v>
          </cell>
        </row>
        <row r="365">
          <cell r="A365">
            <v>8098</v>
          </cell>
          <cell r="B365" t="str">
            <v>BORREMANS Raf</v>
          </cell>
          <cell r="C365" t="str">
            <v>K.SNBA</v>
          </cell>
          <cell r="E365">
            <v>18</v>
          </cell>
          <cell r="F365" t="str">
            <v>4°</v>
          </cell>
        </row>
        <row r="366">
          <cell r="A366">
            <v>8472</v>
          </cell>
          <cell r="B366" t="str">
            <v>GOOSSENS Dave</v>
          </cell>
          <cell r="C366" t="str">
            <v>K.SNBA</v>
          </cell>
          <cell r="E366">
            <v>15</v>
          </cell>
          <cell r="F366" t="str">
            <v>5°</v>
          </cell>
        </row>
        <row r="367">
          <cell r="A367">
            <v>8468</v>
          </cell>
          <cell r="B367" t="str">
            <v>VAN STEENACKER Thierry</v>
          </cell>
          <cell r="C367" t="str">
            <v>K.SNBA</v>
          </cell>
          <cell r="E367">
            <v>15</v>
          </cell>
          <cell r="F367" t="str">
            <v>5°</v>
          </cell>
        </row>
        <row r="368">
          <cell r="A368">
            <v>7964</v>
          </cell>
          <cell r="B368" t="str">
            <v>HUYBEN GILBERT</v>
          </cell>
          <cell r="C368" t="str">
            <v>K.SNBA</v>
          </cell>
          <cell r="E368">
            <v>15</v>
          </cell>
          <cell r="F368" t="str">
            <v>5°</v>
          </cell>
        </row>
        <row r="369">
          <cell r="A369">
            <v>7972</v>
          </cell>
          <cell r="B369" t="str">
            <v>MAES ILJA</v>
          </cell>
          <cell r="C369" t="str">
            <v>K.SNBA</v>
          </cell>
          <cell r="E369">
            <v>18</v>
          </cell>
          <cell r="F369" t="str">
            <v>4°</v>
          </cell>
        </row>
        <row r="370">
          <cell r="A370">
            <v>7935</v>
          </cell>
          <cell r="B370" t="str">
            <v>CLARYSSE FRANKIE</v>
          </cell>
          <cell r="C370" t="str">
            <v>K.SNBA</v>
          </cell>
          <cell r="E370">
            <v>18</v>
          </cell>
          <cell r="F370" t="str">
            <v>4°</v>
          </cell>
        </row>
        <row r="371">
          <cell r="A371">
            <v>9158</v>
          </cell>
          <cell r="B371" t="str">
            <v>VAN HOUDENHOVE PATRICK</v>
          </cell>
          <cell r="C371" t="str">
            <v>K.SNBA</v>
          </cell>
          <cell r="E371">
            <v>42</v>
          </cell>
          <cell r="F371" t="str">
            <v>exc</v>
          </cell>
        </row>
        <row r="372">
          <cell r="A372">
            <v>4841</v>
          </cell>
          <cell r="B372" t="str">
            <v>VERPLANCKE Jean-Paul</v>
          </cell>
          <cell r="C372" t="str">
            <v>K.SNBA</v>
          </cell>
          <cell r="E372">
            <v>27</v>
          </cell>
          <cell r="F372" t="str">
            <v>2°</v>
          </cell>
        </row>
        <row r="373">
          <cell r="A373">
            <v>7935</v>
          </cell>
          <cell r="B373" t="str">
            <v>CLARYSSE Frankie</v>
          </cell>
          <cell r="C373" t="str">
            <v>K.SNBA</v>
          </cell>
        </row>
        <row r="374">
          <cell r="A374">
            <v>7964</v>
          </cell>
          <cell r="B374" t="str">
            <v>HUYBEN Gilbert</v>
          </cell>
          <cell r="C374" t="str">
            <v>K.SNBA</v>
          </cell>
        </row>
        <row r="375">
          <cell r="A375">
            <v>7972</v>
          </cell>
          <cell r="B375" t="str">
            <v>MAES Ilja</v>
          </cell>
          <cell r="C375" t="str">
            <v>K.SNBA</v>
          </cell>
        </row>
        <row r="377">
          <cell r="A377">
            <v>7875</v>
          </cell>
          <cell r="B377" t="str">
            <v>VAN LANGENHOVEN Michael</v>
          </cell>
          <cell r="C377" t="str">
            <v>K.STER</v>
          </cell>
        </row>
        <row r="378">
          <cell r="A378">
            <v>7804</v>
          </cell>
          <cell r="B378" t="str">
            <v>DE BREMAEKER Eric</v>
          </cell>
          <cell r="C378" t="str">
            <v>K.STER</v>
          </cell>
          <cell r="E378">
            <v>18</v>
          </cell>
          <cell r="F378" t="str">
            <v>4°</v>
          </cell>
        </row>
        <row r="379">
          <cell r="A379">
            <v>8535</v>
          </cell>
          <cell r="B379" t="str">
            <v>DE WIN Guy</v>
          </cell>
          <cell r="C379" t="str">
            <v>K.STER</v>
          </cell>
          <cell r="E379">
            <v>27</v>
          </cell>
          <cell r="F379" t="str">
            <v>2°</v>
          </cell>
        </row>
        <row r="380">
          <cell r="A380">
            <v>5198</v>
          </cell>
          <cell r="B380" t="str">
            <v>VAN LAETHEM Rudy</v>
          </cell>
          <cell r="C380" t="str">
            <v>K.STER</v>
          </cell>
          <cell r="E380">
            <v>34</v>
          </cell>
          <cell r="F380" t="str">
            <v>1°</v>
          </cell>
        </row>
        <row r="381">
          <cell r="A381">
            <v>9221</v>
          </cell>
          <cell r="B381" t="str">
            <v>BOSTOEN Kris</v>
          </cell>
          <cell r="C381" t="str">
            <v>K.STER</v>
          </cell>
          <cell r="E381">
            <v>22</v>
          </cell>
          <cell r="F381" t="str">
            <v>3°</v>
          </cell>
        </row>
        <row r="382">
          <cell r="A382">
            <v>7054</v>
          </cell>
          <cell r="B382" t="str">
            <v>LOOS Leo</v>
          </cell>
          <cell r="C382" t="str">
            <v>K.STER</v>
          </cell>
          <cell r="E382">
            <v>18</v>
          </cell>
          <cell r="F382" t="str">
            <v>4°</v>
          </cell>
        </row>
        <row r="383">
          <cell r="A383">
            <v>7049</v>
          </cell>
          <cell r="B383" t="str">
            <v>DE TANT Freddy</v>
          </cell>
          <cell r="C383" t="str">
            <v>K.STER</v>
          </cell>
          <cell r="E383">
            <v>15</v>
          </cell>
          <cell r="F383" t="str">
            <v>5°</v>
          </cell>
        </row>
        <row r="384">
          <cell r="A384">
            <v>4345</v>
          </cell>
          <cell r="B384" t="str">
            <v>PARDAENS Willy</v>
          </cell>
          <cell r="C384" t="str">
            <v>K.STER</v>
          </cell>
          <cell r="E384">
            <v>18</v>
          </cell>
          <cell r="F384" t="str">
            <v>4°</v>
          </cell>
        </row>
        <row r="385">
          <cell r="A385">
            <v>4344</v>
          </cell>
          <cell r="B385" t="str">
            <v>DE WEVER Koen</v>
          </cell>
          <cell r="C385" t="str">
            <v>K.STER</v>
          </cell>
          <cell r="E385">
            <v>27</v>
          </cell>
          <cell r="F385" t="str">
            <v>2°</v>
          </cell>
        </row>
        <row r="386">
          <cell r="A386">
            <v>4352</v>
          </cell>
          <cell r="B386" t="str">
            <v>WAUTERS Johnny</v>
          </cell>
          <cell r="C386" t="str">
            <v>K.STER</v>
          </cell>
          <cell r="E386">
            <v>42</v>
          </cell>
          <cell r="F386" t="str">
            <v>exc</v>
          </cell>
        </row>
        <row r="387">
          <cell r="A387">
            <v>9515</v>
          </cell>
          <cell r="B387" t="str">
            <v>CEULEMANS Benny</v>
          </cell>
          <cell r="C387" t="str">
            <v>K.STER</v>
          </cell>
          <cell r="E387">
            <v>42</v>
          </cell>
          <cell r="F387" t="str">
            <v>exc</v>
          </cell>
        </row>
        <row r="388">
          <cell r="A388">
            <v>9517</v>
          </cell>
          <cell r="B388" t="str">
            <v>GOORDEN Willy</v>
          </cell>
          <cell r="C388" t="str">
            <v>K.STER</v>
          </cell>
          <cell r="E388">
            <v>18</v>
          </cell>
          <cell r="F388" t="str">
            <v>4°</v>
          </cell>
        </row>
        <row r="389">
          <cell r="A389">
            <v>4282</v>
          </cell>
          <cell r="B389" t="str">
            <v>COPPENS Sandro</v>
          </cell>
          <cell r="C389" t="str">
            <v>K.STER</v>
          </cell>
          <cell r="E389">
            <v>27</v>
          </cell>
          <cell r="F389" t="str">
            <v>2°</v>
          </cell>
        </row>
        <row r="390">
          <cell r="A390">
            <v>7609</v>
          </cell>
          <cell r="B390" t="str">
            <v>COLLART Olivier</v>
          </cell>
          <cell r="C390" t="str">
            <v>K.STER</v>
          </cell>
          <cell r="E390">
            <v>27</v>
          </cell>
          <cell r="F390" t="str">
            <v>2°</v>
          </cell>
        </row>
        <row r="391">
          <cell r="A391">
            <v>7236</v>
          </cell>
          <cell r="B391" t="str">
            <v>MARCHARIS Françis</v>
          </cell>
          <cell r="C391" t="str">
            <v>K.STER</v>
          </cell>
          <cell r="E391">
            <v>18</v>
          </cell>
          <cell r="F391" t="str">
            <v>4°</v>
          </cell>
        </row>
        <row r="392">
          <cell r="A392">
            <v>9516</v>
          </cell>
          <cell r="B392" t="str">
            <v>DUJARDIN Geoffrey</v>
          </cell>
          <cell r="C392" t="str">
            <v>K.STER</v>
          </cell>
          <cell r="E392">
            <v>15</v>
          </cell>
          <cell r="F392" t="str">
            <v>5°</v>
          </cell>
        </row>
        <row r="393">
          <cell r="A393">
            <v>8017</v>
          </cell>
          <cell r="B393" t="str">
            <v xml:space="preserve">VAN RIET Kris </v>
          </cell>
          <cell r="C393" t="str">
            <v>K.STER</v>
          </cell>
          <cell r="E393">
            <v>22</v>
          </cell>
          <cell r="F393" t="str">
            <v>3°</v>
          </cell>
        </row>
        <row r="394">
          <cell r="A394">
            <v>6454</v>
          </cell>
          <cell r="B394" t="str">
            <v>VERCAMMEN Alwin</v>
          </cell>
          <cell r="C394" t="str">
            <v>K.STER</v>
          </cell>
          <cell r="E394">
            <v>15</v>
          </cell>
          <cell r="F394" t="str">
            <v>5°</v>
          </cell>
        </row>
        <row r="395">
          <cell r="A395">
            <v>4320</v>
          </cell>
          <cell r="B395" t="str">
            <v>VAN LANGENHOVE Alain</v>
          </cell>
          <cell r="C395" t="str">
            <v>K.STER</v>
          </cell>
          <cell r="E395">
            <v>18</v>
          </cell>
          <cell r="F395" t="str">
            <v>4°</v>
          </cell>
        </row>
        <row r="396">
          <cell r="A396">
            <v>4324</v>
          </cell>
          <cell r="B396" t="str">
            <v>DE CONINCK Marc</v>
          </cell>
          <cell r="C396" t="str">
            <v>K.STER</v>
          </cell>
          <cell r="E396">
            <v>22</v>
          </cell>
          <cell r="F396" t="str">
            <v>3°</v>
          </cell>
        </row>
        <row r="397">
          <cell r="A397">
            <v>4348</v>
          </cell>
          <cell r="B397" t="str">
            <v>VAN MUYLEM Norbert</v>
          </cell>
          <cell r="C397" t="str">
            <v>K.STER</v>
          </cell>
          <cell r="E397">
            <v>18</v>
          </cell>
          <cell r="F397" t="str">
            <v>4°</v>
          </cell>
        </row>
        <row r="398">
          <cell r="A398">
            <v>9974</v>
          </cell>
          <cell r="B398" t="str">
            <v>DE FREYN Jasper</v>
          </cell>
          <cell r="C398" t="str">
            <v>K.STER</v>
          </cell>
          <cell r="E398">
            <v>22</v>
          </cell>
          <cell r="F398" t="str">
            <v>3°</v>
          </cell>
        </row>
        <row r="399">
          <cell r="A399">
            <v>6088</v>
          </cell>
          <cell r="B399" t="str">
            <v>SIROYT Davy</v>
          </cell>
          <cell r="C399" t="str">
            <v>K.STER</v>
          </cell>
          <cell r="E399">
            <v>27</v>
          </cell>
          <cell r="F399" t="str">
            <v>2°</v>
          </cell>
        </row>
        <row r="400">
          <cell r="A400">
            <v>4341</v>
          </cell>
          <cell r="B400" t="str">
            <v>DE COSTER Luc</v>
          </cell>
          <cell r="C400" t="str">
            <v>K.STER</v>
          </cell>
          <cell r="E400">
            <v>42</v>
          </cell>
          <cell r="F400" t="str">
            <v>exc</v>
          </cell>
        </row>
        <row r="402">
          <cell r="A402">
            <v>4162</v>
          </cell>
          <cell r="B402" t="str">
            <v>CAPPELLE Eddy</v>
          </cell>
          <cell r="C402" t="str">
            <v>OBA</v>
          </cell>
          <cell r="E402">
            <v>27</v>
          </cell>
          <cell r="F402" t="str">
            <v>2°</v>
          </cell>
        </row>
        <row r="403">
          <cell r="A403">
            <v>4167</v>
          </cell>
          <cell r="B403" t="str">
            <v>DECLERCK Gilbert</v>
          </cell>
          <cell r="C403" t="str">
            <v>K.ZE</v>
          </cell>
          <cell r="E403">
            <v>27</v>
          </cell>
          <cell r="F403" t="str">
            <v>2°</v>
          </cell>
        </row>
        <row r="404">
          <cell r="A404">
            <v>4171</v>
          </cell>
          <cell r="B404" t="str">
            <v>FORREST Emiel</v>
          </cell>
          <cell r="C404" t="str">
            <v>K.ZE</v>
          </cell>
          <cell r="E404">
            <v>18</v>
          </cell>
          <cell r="F404" t="str">
            <v>4°</v>
          </cell>
        </row>
        <row r="405">
          <cell r="A405">
            <v>4232</v>
          </cell>
          <cell r="B405" t="str">
            <v>BUYSSE Edgard</v>
          </cell>
          <cell r="C405" t="str">
            <v>K.ZE</v>
          </cell>
          <cell r="F405" t="b">
            <v>0</v>
          </cell>
        </row>
        <row r="406">
          <cell r="A406">
            <v>9254</v>
          </cell>
          <cell r="B406" t="str">
            <v>DE PRINCE Luc</v>
          </cell>
          <cell r="C406" t="str">
            <v>K.ZE</v>
          </cell>
          <cell r="F406" t="b">
            <v>0</v>
          </cell>
        </row>
        <row r="407">
          <cell r="A407">
            <v>9961</v>
          </cell>
          <cell r="B407" t="str">
            <v>VANDENBROELE Kurt</v>
          </cell>
          <cell r="C407" t="str">
            <v>K.ZE</v>
          </cell>
          <cell r="E407">
            <v>22</v>
          </cell>
          <cell r="F407" t="str">
            <v>3°</v>
          </cell>
        </row>
        <row r="408">
          <cell r="A408">
            <v>6078</v>
          </cell>
          <cell r="B408" t="str">
            <v>VANDEWIELE Eric</v>
          </cell>
          <cell r="C408" t="str">
            <v>K.ZE</v>
          </cell>
        </row>
        <row r="410">
          <cell r="A410">
            <v>6090</v>
          </cell>
          <cell r="B410" t="str">
            <v>BERGMANS Dion</v>
          </cell>
          <cell r="C410" t="str">
            <v>KAS</v>
          </cell>
          <cell r="E410">
            <v>42</v>
          </cell>
          <cell r="F410" t="str">
            <v>exc</v>
          </cell>
        </row>
        <row r="411">
          <cell r="A411">
            <v>4402</v>
          </cell>
          <cell r="B411" t="str">
            <v>ROELS Roger</v>
          </cell>
          <cell r="C411" t="str">
            <v>KAS</v>
          </cell>
          <cell r="E411">
            <v>27</v>
          </cell>
          <cell r="F411" t="str">
            <v>2°</v>
          </cell>
        </row>
        <row r="412">
          <cell r="A412">
            <v>4451</v>
          </cell>
          <cell r="B412" t="str">
            <v>DE BLEECKER Steven</v>
          </cell>
          <cell r="C412" t="str">
            <v>KAS</v>
          </cell>
          <cell r="E412">
            <v>42</v>
          </cell>
          <cell r="F412" t="str">
            <v>exc</v>
          </cell>
        </row>
        <row r="413">
          <cell r="A413">
            <v>4524</v>
          </cell>
          <cell r="B413" t="str">
            <v>RODTS Piet</v>
          </cell>
          <cell r="C413" t="str">
            <v>KAS</v>
          </cell>
          <cell r="E413">
            <v>50</v>
          </cell>
          <cell r="F413" t="str">
            <v>hfd</v>
          </cell>
        </row>
        <row r="414">
          <cell r="A414">
            <v>4526</v>
          </cell>
          <cell r="B414" t="str">
            <v>VAN DE VELDE Marc</v>
          </cell>
          <cell r="C414" t="str">
            <v>KAS</v>
          </cell>
          <cell r="E414">
            <v>15</v>
          </cell>
          <cell r="F414" t="str">
            <v>5°</v>
          </cell>
        </row>
        <row r="415">
          <cell r="A415">
            <v>7207</v>
          </cell>
          <cell r="B415" t="str">
            <v>FEYS Georges</v>
          </cell>
          <cell r="C415" t="str">
            <v>KAS</v>
          </cell>
          <cell r="E415">
            <v>22</v>
          </cell>
          <cell r="F415" t="str">
            <v>3°</v>
          </cell>
        </row>
        <row r="416">
          <cell r="A416">
            <v>7209</v>
          </cell>
          <cell r="B416" t="str">
            <v>VAN WAEYENBERGHE Carlos</v>
          </cell>
          <cell r="C416" t="str">
            <v>KAS</v>
          </cell>
          <cell r="E416">
            <v>18</v>
          </cell>
          <cell r="F416" t="str">
            <v>4°</v>
          </cell>
        </row>
        <row r="417">
          <cell r="A417">
            <v>7687</v>
          </cell>
          <cell r="B417" t="str">
            <v>PIETERS Lionel</v>
          </cell>
          <cell r="C417" t="str">
            <v>KAS</v>
          </cell>
          <cell r="E417">
            <v>15</v>
          </cell>
          <cell r="F417" t="str">
            <v>5°</v>
          </cell>
        </row>
        <row r="418">
          <cell r="A418">
            <v>8895</v>
          </cell>
          <cell r="B418" t="str">
            <v>SANMODESTO José</v>
          </cell>
          <cell r="C418" t="str">
            <v>KAS</v>
          </cell>
          <cell r="E418">
            <v>15</v>
          </cell>
          <cell r="F418" t="str">
            <v>5°</v>
          </cell>
        </row>
        <row r="419">
          <cell r="A419">
            <v>4530</v>
          </cell>
          <cell r="B419" t="str">
            <v>VERSPEELT Filip</v>
          </cell>
          <cell r="C419" t="str">
            <v>KAS</v>
          </cell>
          <cell r="E419">
            <v>50</v>
          </cell>
          <cell r="F419" t="str">
            <v>hfd</v>
          </cell>
        </row>
        <row r="420">
          <cell r="A420">
            <v>8070</v>
          </cell>
          <cell r="B420" t="str">
            <v>VAN KERCKHOVE Willem</v>
          </cell>
          <cell r="C420" t="str">
            <v>KAS</v>
          </cell>
          <cell r="E420">
            <v>27</v>
          </cell>
          <cell r="F420" t="str">
            <v>2°</v>
          </cell>
        </row>
        <row r="421">
          <cell r="A421">
            <v>8530</v>
          </cell>
          <cell r="B421" t="str">
            <v>DEMIRCIOGLU Fuat</v>
          </cell>
          <cell r="C421" t="str">
            <v>KAS</v>
          </cell>
          <cell r="E421">
            <v>42</v>
          </cell>
          <cell r="F421" t="str">
            <v>exc</v>
          </cell>
        </row>
        <row r="422">
          <cell r="A422">
            <v>8068</v>
          </cell>
          <cell r="B422" t="str">
            <v>KAHRAMAN Murat</v>
          </cell>
          <cell r="C422" t="str">
            <v>KAS</v>
          </cell>
          <cell r="E422">
            <v>42</v>
          </cell>
          <cell r="F422" t="str">
            <v>exc</v>
          </cell>
        </row>
        <row r="423">
          <cell r="A423">
            <v>5705</v>
          </cell>
          <cell r="B423" t="str">
            <v>LUTTENS Arnold</v>
          </cell>
          <cell r="C423" t="str">
            <v>KAS</v>
          </cell>
          <cell r="E423">
            <v>22</v>
          </cell>
          <cell r="F423" t="str">
            <v>3°</v>
          </cell>
        </row>
        <row r="424">
          <cell r="A424">
            <v>9964</v>
          </cell>
          <cell r="B424" t="str">
            <v>DE MEY Ad</v>
          </cell>
          <cell r="C424" t="str">
            <v>KAS</v>
          </cell>
          <cell r="E424">
            <v>18</v>
          </cell>
          <cell r="F424" t="str">
            <v>4°</v>
          </cell>
        </row>
        <row r="425">
          <cell r="A425">
            <v>9965</v>
          </cell>
          <cell r="B425" t="str">
            <v>SANMODESTO Nicolas</v>
          </cell>
          <cell r="C425" t="str">
            <v>KAS</v>
          </cell>
          <cell r="E425">
            <v>15</v>
          </cell>
          <cell r="F425" t="str">
            <v>5°</v>
          </cell>
        </row>
        <row r="426">
          <cell r="A426">
            <v>7112</v>
          </cell>
          <cell r="B426" t="str">
            <v>DE BRUIN Richard</v>
          </cell>
          <cell r="C426" t="str">
            <v>KAS</v>
          </cell>
          <cell r="F426" t="b">
            <v>0</v>
          </cell>
        </row>
        <row r="427">
          <cell r="A427">
            <v>4634</v>
          </cell>
          <cell r="B427" t="str">
            <v>DEVLIEGER David</v>
          </cell>
          <cell r="C427" t="str">
            <v>KAS</v>
          </cell>
          <cell r="E427">
            <v>42</v>
          </cell>
          <cell r="F427" t="str">
            <v>exc</v>
          </cell>
        </row>
        <row r="428">
          <cell r="A428">
            <v>4612</v>
          </cell>
          <cell r="B428" t="str">
            <v>VANDAELE Alex</v>
          </cell>
          <cell r="C428" t="str">
            <v>KAS</v>
          </cell>
          <cell r="E428">
            <v>27</v>
          </cell>
          <cell r="F428" t="str">
            <v>2°</v>
          </cell>
        </row>
        <row r="429">
          <cell r="A429">
            <v>7897</v>
          </cell>
          <cell r="B429" t="str">
            <v>VERMEERSCH Ivan</v>
          </cell>
          <cell r="C429" t="str">
            <v>KAS</v>
          </cell>
          <cell r="E429">
            <v>22</v>
          </cell>
          <cell r="F429" t="str">
            <v>3°</v>
          </cell>
        </row>
        <row r="430">
          <cell r="A430">
            <v>7902</v>
          </cell>
          <cell r="B430" t="str">
            <v>VAN DAELE Ronny</v>
          </cell>
          <cell r="C430" t="str">
            <v>KAS</v>
          </cell>
          <cell r="E430">
            <v>15</v>
          </cell>
          <cell r="F430" t="str">
            <v>5°</v>
          </cell>
        </row>
        <row r="431">
          <cell r="A431">
            <v>7902</v>
          </cell>
          <cell r="B431" t="str">
            <v>VAN DAELE Ronny</v>
          </cell>
          <cell r="C431" t="str">
            <v>KAS</v>
          </cell>
        </row>
        <row r="432">
          <cell r="A432">
            <v>7897</v>
          </cell>
          <cell r="B432" t="str">
            <v>VERMEERSCH Ivan</v>
          </cell>
          <cell r="C432" t="str">
            <v>KAS</v>
          </cell>
        </row>
        <row r="434">
          <cell r="A434">
            <v>7882</v>
          </cell>
          <cell r="B434" t="str">
            <v>GANDOLFO Salvatore</v>
          </cell>
          <cell r="C434" t="str">
            <v>K.BCAW</v>
          </cell>
        </row>
        <row r="435">
          <cell r="A435">
            <v>9431</v>
          </cell>
          <cell r="B435" t="str">
            <v>JACQUEMYN Tony</v>
          </cell>
          <cell r="C435" t="str">
            <v>KBCAW</v>
          </cell>
          <cell r="E435">
            <v>18</v>
          </cell>
          <cell r="F435" t="str">
            <v>4°</v>
          </cell>
        </row>
        <row r="436">
          <cell r="A436">
            <v>4845</v>
          </cell>
          <cell r="B436" t="str">
            <v>STEVENS PATRICK</v>
          </cell>
          <cell r="C436" t="str">
            <v>KBCAW</v>
          </cell>
          <cell r="E436">
            <v>22</v>
          </cell>
          <cell r="F436" t="str">
            <v>3°</v>
          </cell>
        </row>
        <row r="437">
          <cell r="A437">
            <v>8349</v>
          </cell>
          <cell r="B437" t="str">
            <v>CLAERHOUT Bernard</v>
          </cell>
          <cell r="C437" t="str">
            <v>KBCAW</v>
          </cell>
          <cell r="F437" t="b">
            <v>0</v>
          </cell>
        </row>
        <row r="438">
          <cell r="A438">
            <v>8352</v>
          </cell>
          <cell r="B438" t="str">
            <v>COSYNS Marc</v>
          </cell>
          <cell r="C438" t="str">
            <v>KBCAW</v>
          </cell>
          <cell r="E438">
            <v>18</v>
          </cell>
          <cell r="F438" t="str">
            <v>4°</v>
          </cell>
        </row>
        <row r="439">
          <cell r="A439">
            <v>6706</v>
          </cell>
          <cell r="B439" t="str">
            <v>DE FAUW Guy</v>
          </cell>
          <cell r="C439" t="str">
            <v>KBCAW</v>
          </cell>
          <cell r="E439">
            <v>27</v>
          </cell>
          <cell r="F439" t="str">
            <v>2°</v>
          </cell>
        </row>
        <row r="440">
          <cell r="A440">
            <v>7475</v>
          </cell>
          <cell r="B440" t="str">
            <v>DE MOL Daniel</v>
          </cell>
          <cell r="C440" t="str">
            <v>KBCAW</v>
          </cell>
          <cell r="F440" t="b">
            <v>0</v>
          </cell>
        </row>
        <row r="441">
          <cell r="A441">
            <v>6427</v>
          </cell>
          <cell r="B441" t="str">
            <v>GORLEER Omer</v>
          </cell>
          <cell r="C441" t="str">
            <v>KBCAW</v>
          </cell>
          <cell r="E441">
            <v>18</v>
          </cell>
          <cell r="F441" t="str">
            <v>4°</v>
          </cell>
        </row>
        <row r="442">
          <cell r="A442">
            <v>7477</v>
          </cell>
          <cell r="B442" t="str">
            <v>VAN DE CASTEELE Henri</v>
          </cell>
          <cell r="C442" t="str">
            <v>KBCAW</v>
          </cell>
          <cell r="E442">
            <v>18</v>
          </cell>
          <cell r="F442" t="str">
            <v>4°</v>
          </cell>
        </row>
        <row r="443">
          <cell r="A443">
            <v>7698</v>
          </cell>
          <cell r="B443" t="str">
            <v>VAN FLETEREN Piet</v>
          </cell>
          <cell r="C443" t="str">
            <v>KBCAW</v>
          </cell>
          <cell r="E443">
            <v>15</v>
          </cell>
          <cell r="F443" t="str">
            <v>5°</v>
          </cell>
        </row>
        <row r="444">
          <cell r="A444">
            <v>9432</v>
          </cell>
          <cell r="B444" t="str">
            <v>VANAELST Paul</v>
          </cell>
          <cell r="C444" t="str">
            <v>KBCAW</v>
          </cell>
          <cell r="E444">
            <v>15</v>
          </cell>
          <cell r="F444" t="str">
            <v>5°</v>
          </cell>
        </row>
        <row r="445">
          <cell r="A445">
            <v>4613</v>
          </cell>
          <cell r="B445" t="str">
            <v>VANDAELE Pierre</v>
          </cell>
          <cell r="C445" t="str">
            <v>KBCAW</v>
          </cell>
          <cell r="F445" t="b">
            <v>0</v>
          </cell>
        </row>
        <row r="446">
          <cell r="A446">
            <v>6713</v>
          </cell>
          <cell r="B446" t="str">
            <v>VAN ACKER Johan</v>
          </cell>
          <cell r="C446" t="str">
            <v>KBCAW</v>
          </cell>
          <cell r="E446">
            <v>22</v>
          </cell>
          <cell r="F446" t="str">
            <v>3°</v>
          </cell>
        </row>
        <row r="447">
          <cell r="A447">
            <v>7476</v>
          </cell>
          <cell r="B447" t="str">
            <v>DE COOMAN Marcel</v>
          </cell>
          <cell r="C447" t="str">
            <v>KBCAW</v>
          </cell>
          <cell r="E447">
            <v>18</v>
          </cell>
          <cell r="F447" t="str">
            <v>4°</v>
          </cell>
        </row>
        <row r="448">
          <cell r="A448">
            <v>8165</v>
          </cell>
          <cell r="B448" t="str">
            <v>DE RUDDER  Willy</v>
          </cell>
          <cell r="C448" t="str">
            <v>KBCAW</v>
          </cell>
          <cell r="E448">
            <v>18</v>
          </cell>
          <cell r="F448" t="str">
            <v>4°</v>
          </cell>
        </row>
        <row r="449">
          <cell r="A449">
            <v>9066</v>
          </cell>
          <cell r="B449" t="str">
            <v>WILLEMS  Raymond</v>
          </cell>
          <cell r="C449" t="str">
            <v>KBCAW</v>
          </cell>
          <cell r="E449">
            <v>27</v>
          </cell>
          <cell r="F449" t="str">
            <v>2°</v>
          </cell>
        </row>
        <row r="450">
          <cell r="A450">
            <v>9426</v>
          </cell>
          <cell r="B450" t="str">
            <v>DE WISPELAERE  Walter</v>
          </cell>
          <cell r="C450" t="str">
            <v>KBCAW</v>
          </cell>
          <cell r="E450">
            <v>15</v>
          </cell>
          <cell r="F450" t="str">
            <v>5°</v>
          </cell>
        </row>
        <row r="451">
          <cell r="A451">
            <v>4036</v>
          </cell>
          <cell r="B451" t="str">
            <v>STRYPENS Lucien</v>
          </cell>
          <cell r="C451" t="str">
            <v>KBCAW</v>
          </cell>
          <cell r="E451">
            <v>22</v>
          </cell>
          <cell r="F451" t="str">
            <v>3°</v>
          </cell>
        </row>
        <row r="452">
          <cell r="A452">
            <v>4609</v>
          </cell>
          <cell r="B452" t="str">
            <v>VAN ACKER Jan</v>
          </cell>
          <cell r="C452" t="str">
            <v>KBCAW</v>
          </cell>
          <cell r="E452">
            <v>22</v>
          </cell>
          <cell r="F452" t="str">
            <v>3°</v>
          </cell>
        </row>
        <row r="453">
          <cell r="A453">
            <v>7045</v>
          </cell>
          <cell r="B453" t="str">
            <v>LAEREMANS Kenny</v>
          </cell>
          <cell r="C453" t="str">
            <v>KBCAW</v>
          </cell>
          <cell r="F453" t="b">
            <v>0</v>
          </cell>
        </row>
        <row r="454">
          <cell r="A454">
            <v>7882</v>
          </cell>
          <cell r="B454" t="str">
            <v>Gandolfo Salvatore</v>
          </cell>
          <cell r="C454" t="str">
            <v>KBCAW</v>
          </cell>
          <cell r="E454">
            <v>18</v>
          </cell>
          <cell r="F454" t="str">
            <v>4°</v>
          </cell>
        </row>
        <row r="455">
          <cell r="A455">
            <v>9260</v>
          </cell>
          <cell r="B455" t="str">
            <v>VAN HEIRSEELE Roger</v>
          </cell>
          <cell r="C455" t="str">
            <v>KBCAW</v>
          </cell>
        </row>
        <row r="456">
          <cell r="A456">
            <v>9054</v>
          </cell>
          <cell r="B456" t="str">
            <v>HOFMAN Hugo</v>
          </cell>
          <cell r="C456" t="str">
            <v>KBCAW</v>
          </cell>
          <cell r="E456">
            <v>18</v>
          </cell>
          <cell r="F456" t="str">
            <v>4°</v>
          </cell>
        </row>
        <row r="458">
          <cell r="A458">
            <v>4853</v>
          </cell>
          <cell r="B458" t="str">
            <v>NOPPE Robert</v>
          </cell>
          <cell r="C458" t="str">
            <v>KGV</v>
          </cell>
          <cell r="E458">
            <v>22</v>
          </cell>
          <cell r="F458" t="str">
            <v>3°</v>
          </cell>
        </row>
        <row r="459">
          <cell r="A459">
            <v>4937</v>
          </cell>
          <cell r="B459" t="str">
            <v>LEEMANS Willy</v>
          </cell>
          <cell r="C459" t="str">
            <v>KGV</v>
          </cell>
          <cell r="E459">
            <v>18</v>
          </cell>
          <cell r="F459" t="str">
            <v>4°</v>
          </cell>
        </row>
        <row r="460">
          <cell r="A460">
            <v>9276</v>
          </cell>
          <cell r="B460" t="str">
            <v>DE KORT Marc</v>
          </cell>
          <cell r="C460" t="str">
            <v>KGV</v>
          </cell>
          <cell r="E460">
            <v>18</v>
          </cell>
          <cell r="F460" t="str">
            <v>4°</v>
          </cell>
        </row>
        <row r="461">
          <cell r="A461">
            <v>4865</v>
          </cell>
          <cell r="B461" t="str">
            <v>HAEGENS Willy</v>
          </cell>
          <cell r="C461" t="str">
            <v>KGV</v>
          </cell>
          <cell r="F461" t="b">
            <v>0</v>
          </cell>
        </row>
        <row r="462">
          <cell r="A462">
            <v>4872</v>
          </cell>
          <cell r="B462" t="str">
            <v>VAN VOSSEL Danny</v>
          </cell>
          <cell r="C462" t="str">
            <v>KGV</v>
          </cell>
          <cell r="E462">
            <v>22</v>
          </cell>
          <cell r="F462" t="str">
            <v>3°</v>
          </cell>
        </row>
        <row r="463">
          <cell r="A463">
            <v>5229</v>
          </cell>
          <cell r="B463" t="str">
            <v>VAN MELE Franky</v>
          </cell>
          <cell r="C463" t="str">
            <v>KGV</v>
          </cell>
          <cell r="E463">
            <v>22</v>
          </cell>
          <cell r="F463" t="str">
            <v>3°</v>
          </cell>
        </row>
        <row r="464">
          <cell r="A464">
            <v>6117</v>
          </cell>
          <cell r="B464" t="str">
            <v>VAN VOSSELEN Christoph</v>
          </cell>
          <cell r="C464" t="str">
            <v>KGV</v>
          </cell>
          <cell r="E464">
            <v>42</v>
          </cell>
          <cell r="F464" t="str">
            <v>exc</v>
          </cell>
        </row>
        <row r="465">
          <cell r="A465">
            <v>6712</v>
          </cell>
          <cell r="B465" t="str">
            <v>SEGERS Didier</v>
          </cell>
          <cell r="C465" t="str">
            <v>KGV</v>
          </cell>
          <cell r="E465">
            <v>27</v>
          </cell>
          <cell r="F465" t="str">
            <v>2°</v>
          </cell>
        </row>
        <row r="466">
          <cell r="A466">
            <v>6784</v>
          </cell>
          <cell r="B466" t="str">
            <v>VAN BIESEN Tom</v>
          </cell>
          <cell r="C466" t="str">
            <v>KGV</v>
          </cell>
          <cell r="E466">
            <v>27</v>
          </cell>
          <cell r="F466" t="str">
            <v>2°</v>
          </cell>
        </row>
        <row r="467">
          <cell r="A467">
            <v>8870</v>
          </cell>
          <cell r="B467" t="str">
            <v>VAN MEIRVENNE Nestor</v>
          </cell>
          <cell r="C467" t="str">
            <v>KGV</v>
          </cell>
          <cell r="E467">
            <v>15</v>
          </cell>
          <cell r="F467" t="str">
            <v>5°</v>
          </cell>
        </row>
        <row r="468">
          <cell r="A468">
            <v>9082</v>
          </cell>
          <cell r="B468" t="str">
            <v>WAEM Kris</v>
          </cell>
          <cell r="C468" t="str">
            <v>KGV</v>
          </cell>
          <cell r="E468">
            <v>34</v>
          </cell>
          <cell r="F468" t="str">
            <v>1°</v>
          </cell>
        </row>
        <row r="469">
          <cell r="A469">
            <v>1062</v>
          </cell>
          <cell r="B469" t="str">
            <v>DE WREEDE Marc</v>
          </cell>
          <cell r="C469" t="str">
            <v>KGV</v>
          </cell>
          <cell r="E469">
            <v>18</v>
          </cell>
          <cell r="F469" t="str">
            <v>4°</v>
          </cell>
        </row>
        <row r="470">
          <cell r="A470">
            <v>5232</v>
          </cell>
          <cell r="B470" t="str">
            <v xml:space="preserve">CORNET Walther </v>
          </cell>
          <cell r="C470" t="str">
            <v>KGV</v>
          </cell>
        </row>
        <row r="471">
          <cell r="A471">
            <v>9967</v>
          </cell>
          <cell r="B471" t="str">
            <v>VEYTS Sven</v>
          </cell>
          <cell r="C471" t="str">
            <v>KGV</v>
          </cell>
          <cell r="E471">
            <v>18</v>
          </cell>
          <cell r="F471" t="str">
            <v>4°</v>
          </cell>
        </row>
        <row r="472">
          <cell r="A472">
            <v>5230</v>
          </cell>
          <cell r="B472" t="str">
            <v>PAUWELS Paul</v>
          </cell>
          <cell r="C472" t="str">
            <v>KGV</v>
          </cell>
          <cell r="E472">
            <v>27</v>
          </cell>
          <cell r="F472" t="str">
            <v>2°</v>
          </cell>
        </row>
        <row r="473">
          <cell r="A473">
            <v>6122</v>
          </cell>
          <cell r="B473" t="str">
            <v>DE MAEYER Joris</v>
          </cell>
          <cell r="C473" t="str">
            <v>KGV</v>
          </cell>
          <cell r="E473">
            <v>22</v>
          </cell>
          <cell r="F473" t="str">
            <v>3°</v>
          </cell>
        </row>
        <row r="474">
          <cell r="A474">
            <v>8487</v>
          </cell>
          <cell r="B474" t="str">
            <v>APERE Ronny</v>
          </cell>
          <cell r="C474" t="str">
            <v>KGV</v>
          </cell>
          <cell r="E474">
            <v>15</v>
          </cell>
          <cell r="F474" t="str">
            <v>5°</v>
          </cell>
        </row>
        <row r="475">
          <cell r="A475">
            <v>9587</v>
          </cell>
          <cell r="B475" t="str">
            <v>VAN GOETHEM Eric</v>
          </cell>
          <cell r="C475" t="str">
            <v>KGV</v>
          </cell>
          <cell r="E475">
            <v>22</v>
          </cell>
          <cell r="F475" t="str">
            <v>3°</v>
          </cell>
        </row>
        <row r="477">
          <cell r="A477">
            <v>8125</v>
          </cell>
          <cell r="B477" t="str">
            <v>LANDRIEU Jan</v>
          </cell>
          <cell r="C477" t="str">
            <v>KK</v>
          </cell>
          <cell r="E477">
            <v>22</v>
          </cell>
          <cell r="F477" t="str">
            <v>3°</v>
          </cell>
        </row>
        <row r="478">
          <cell r="A478">
            <v>7308</v>
          </cell>
          <cell r="B478" t="str">
            <v>CLAUS Gino</v>
          </cell>
          <cell r="C478" t="str">
            <v>KK</v>
          </cell>
          <cell r="E478">
            <v>27</v>
          </cell>
          <cell r="F478" t="str">
            <v>2°</v>
          </cell>
        </row>
        <row r="479">
          <cell r="A479">
            <v>9529</v>
          </cell>
          <cell r="B479" t="str">
            <v>CALLAERT Alain</v>
          </cell>
          <cell r="C479" t="str">
            <v>KK</v>
          </cell>
          <cell r="E479">
            <v>18</v>
          </cell>
          <cell r="F479" t="str">
            <v>4°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  <cell r="E480">
            <v>27</v>
          </cell>
          <cell r="F480" t="str">
            <v>2°</v>
          </cell>
        </row>
        <row r="481">
          <cell r="A481">
            <v>4736</v>
          </cell>
          <cell r="B481" t="str">
            <v>VANCOILLIE Francky</v>
          </cell>
          <cell r="C481" t="str">
            <v>KK</v>
          </cell>
          <cell r="E481">
            <v>50</v>
          </cell>
          <cell r="F481" t="str">
            <v>hfd</v>
          </cell>
        </row>
        <row r="482">
          <cell r="A482">
            <v>4737</v>
          </cell>
          <cell r="B482" t="str">
            <v>VANGANSBEKE Luc</v>
          </cell>
          <cell r="C482" t="str">
            <v>KK</v>
          </cell>
          <cell r="E482">
            <v>34</v>
          </cell>
          <cell r="F482" t="str">
            <v>1°</v>
          </cell>
        </row>
        <row r="483">
          <cell r="A483">
            <v>4798</v>
          </cell>
          <cell r="B483" t="str">
            <v>VERCOUILLIE Alexander</v>
          </cell>
          <cell r="C483" t="str">
            <v>KK</v>
          </cell>
          <cell r="E483">
            <v>42</v>
          </cell>
          <cell r="F483" t="str">
            <v>exc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  <cell r="E484">
            <v>34</v>
          </cell>
          <cell r="F484" t="str">
            <v>1°</v>
          </cell>
        </row>
        <row r="485">
          <cell r="A485">
            <v>4799</v>
          </cell>
          <cell r="B485" t="str">
            <v>VERCOUILLIE José</v>
          </cell>
          <cell r="C485" t="str">
            <v>KK</v>
          </cell>
          <cell r="E485">
            <v>22</v>
          </cell>
          <cell r="F485" t="str">
            <v>3°</v>
          </cell>
        </row>
        <row r="486">
          <cell r="A486">
            <v>5223</v>
          </cell>
          <cell r="B486" t="str">
            <v>DESCHEPPER Carl</v>
          </cell>
          <cell r="C486" t="str">
            <v>KK</v>
          </cell>
          <cell r="E486">
            <v>34</v>
          </cell>
          <cell r="F486" t="str">
            <v>1°</v>
          </cell>
        </row>
        <row r="487">
          <cell r="A487">
            <v>6730</v>
          </cell>
          <cell r="B487" t="str">
            <v>DENOULET Johan</v>
          </cell>
          <cell r="C487" t="str">
            <v>KK</v>
          </cell>
          <cell r="E487">
            <v>34</v>
          </cell>
          <cell r="F487" t="str">
            <v>1°</v>
          </cell>
        </row>
        <row r="488">
          <cell r="A488">
            <v>7540</v>
          </cell>
          <cell r="B488" t="str">
            <v>VANDAELE Eric</v>
          </cell>
          <cell r="C488" t="str">
            <v>KK</v>
          </cell>
          <cell r="E488">
            <v>18</v>
          </cell>
          <cell r="F488" t="str">
            <v>4°</v>
          </cell>
        </row>
        <row r="489">
          <cell r="A489">
            <v>8425</v>
          </cell>
          <cell r="B489" t="str">
            <v>MILLET Michel</v>
          </cell>
          <cell r="C489" t="str">
            <v>KK</v>
          </cell>
          <cell r="E489">
            <v>34</v>
          </cell>
          <cell r="F489" t="str">
            <v>1°</v>
          </cell>
        </row>
        <row r="490">
          <cell r="A490">
            <v>4036</v>
          </cell>
          <cell r="B490" t="str">
            <v>VANGANSBEKE Gerard</v>
          </cell>
          <cell r="C490" t="str">
            <v>KK</v>
          </cell>
          <cell r="E490">
            <v>27</v>
          </cell>
          <cell r="F490" t="str">
            <v>2°</v>
          </cell>
        </row>
        <row r="491">
          <cell r="A491">
            <v>8714</v>
          </cell>
          <cell r="B491" t="str">
            <v>LOOSVELDT Frank</v>
          </cell>
          <cell r="C491" t="str">
            <v>KK</v>
          </cell>
          <cell r="E491">
            <v>27</v>
          </cell>
          <cell r="F491" t="str">
            <v>2°</v>
          </cell>
        </row>
        <row r="492">
          <cell r="A492">
            <v>9078</v>
          </cell>
          <cell r="B492" t="str">
            <v>BEKAERT Bernhard</v>
          </cell>
          <cell r="C492" t="str">
            <v>KK</v>
          </cell>
          <cell r="E492">
            <v>42</v>
          </cell>
          <cell r="F492" t="str">
            <v>exc</v>
          </cell>
        </row>
        <row r="493">
          <cell r="A493">
            <v>4680</v>
          </cell>
          <cell r="B493" t="str">
            <v>RAVESTYN Martin</v>
          </cell>
          <cell r="C493" t="str">
            <v>KK</v>
          </cell>
          <cell r="E493">
            <v>60</v>
          </cell>
          <cell r="F493" t="str">
            <v>ere</v>
          </cell>
        </row>
        <row r="494">
          <cell r="A494">
            <v>6727</v>
          </cell>
          <cell r="B494" t="str">
            <v>DE RYNCK Ivan</v>
          </cell>
          <cell r="C494" t="str">
            <v>KK</v>
          </cell>
          <cell r="E494">
            <v>34</v>
          </cell>
          <cell r="F494" t="str">
            <v>1°</v>
          </cell>
        </row>
        <row r="495">
          <cell r="A495">
            <v>4703</v>
          </cell>
          <cell r="B495" t="str">
            <v>BEGHIN Frédéric</v>
          </cell>
          <cell r="C495" t="str">
            <v>KK</v>
          </cell>
          <cell r="E495">
            <v>50</v>
          </cell>
          <cell r="F495" t="str">
            <v>hfd</v>
          </cell>
        </row>
        <row r="496">
          <cell r="A496">
            <v>8159</v>
          </cell>
          <cell r="B496" t="str">
            <v>MONSOREZ Michel</v>
          </cell>
          <cell r="C496" t="str">
            <v>KK</v>
          </cell>
          <cell r="E496">
            <v>22</v>
          </cell>
          <cell r="F496" t="str">
            <v>3°</v>
          </cell>
        </row>
        <row r="497">
          <cell r="A497">
            <v>4730</v>
          </cell>
          <cell r="B497" t="str">
            <v>LAGAGE Roger</v>
          </cell>
          <cell r="C497" t="str">
            <v>KK</v>
          </cell>
          <cell r="E497">
            <v>34</v>
          </cell>
          <cell r="F497" t="str">
            <v>1°</v>
          </cell>
        </row>
        <row r="498">
          <cell r="A498">
            <v>2568</v>
          </cell>
          <cell r="B498" t="str">
            <v>CORNELISSEN Jacky</v>
          </cell>
          <cell r="C498" t="str">
            <v>KK</v>
          </cell>
          <cell r="E498">
            <v>34</v>
          </cell>
          <cell r="F498" t="str">
            <v>1°</v>
          </cell>
        </row>
        <row r="499">
          <cell r="A499">
            <v>1054</v>
          </cell>
          <cell r="B499" t="str">
            <v>DEMOS Georges</v>
          </cell>
          <cell r="C499" t="str">
            <v>KK</v>
          </cell>
          <cell r="E499">
            <v>50</v>
          </cell>
          <cell r="F499" t="str">
            <v>hfd</v>
          </cell>
        </row>
        <row r="500">
          <cell r="A500">
            <v>4708</v>
          </cell>
          <cell r="B500" t="str">
            <v>DENNEULIN Frédéric</v>
          </cell>
          <cell r="C500" t="str">
            <v>KK</v>
          </cell>
          <cell r="E500">
            <v>42</v>
          </cell>
          <cell r="F500" t="str">
            <v>exc</v>
          </cell>
        </row>
        <row r="501">
          <cell r="A501">
            <v>8324</v>
          </cell>
          <cell r="B501" t="str">
            <v>VANNUXEM Jérôme</v>
          </cell>
          <cell r="C501" t="str">
            <v>KK</v>
          </cell>
          <cell r="F501" t="b">
            <v>0</v>
          </cell>
        </row>
        <row r="502">
          <cell r="A502">
            <v>7129</v>
          </cell>
          <cell r="B502" t="str">
            <v>ROELANTS Frédéric</v>
          </cell>
          <cell r="C502" t="str">
            <v>KK</v>
          </cell>
          <cell r="E502">
            <v>50</v>
          </cell>
          <cell r="F502" t="str">
            <v>hfd</v>
          </cell>
        </row>
        <row r="503">
          <cell r="A503">
            <v>5809</v>
          </cell>
          <cell r="B503" t="str">
            <v>BITALIS Richard</v>
          </cell>
          <cell r="C503" t="str">
            <v>KK</v>
          </cell>
          <cell r="E503">
            <v>60</v>
          </cell>
          <cell r="F503" t="str">
            <v>ere</v>
          </cell>
        </row>
        <row r="504">
          <cell r="A504">
            <v>7457</v>
          </cell>
          <cell r="B504" t="str">
            <v>COECK Bjorn</v>
          </cell>
          <cell r="C504" t="str">
            <v>KK</v>
          </cell>
          <cell r="E504">
            <v>18</v>
          </cell>
          <cell r="F504" t="str">
            <v>4°</v>
          </cell>
        </row>
        <row r="505">
          <cell r="A505">
            <v>7913</v>
          </cell>
          <cell r="B505" t="str">
            <v>STOPIN Gilles</v>
          </cell>
          <cell r="C505" t="str">
            <v>KK</v>
          </cell>
          <cell r="F505" t="b">
            <v>0</v>
          </cell>
        </row>
        <row r="506">
          <cell r="A506">
            <v>1150</v>
          </cell>
          <cell r="B506" t="str">
            <v>BRANTS Ronny</v>
          </cell>
          <cell r="C506" t="str">
            <v>KK</v>
          </cell>
          <cell r="E506">
            <v>60</v>
          </cell>
          <cell r="F506" t="str">
            <v>ere</v>
          </cell>
        </row>
        <row r="507">
          <cell r="A507">
            <v>1053</v>
          </cell>
          <cell r="B507" t="str">
            <v>DESPREZ Jean-Pierre</v>
          </cell>
          <cell r="C507" t="str">
            <v>KK</v>
          </cell>
          <cell r="E507">
            <v>15</v>
          </cell>
          <cell r="F507" t="str">
            <v>5°</v>
          </cell>
        </row>
        <row r="508">
          <cell r="A508">
            <v>1059</v>
          </cell>
          <cell r="B508" t="str">
            <v>CARDON Eddy</v>
          </cell>
          <cell r="C508" t="str">
            <v>KK</v>
          </cell>
          <cell r="E508">
            <v>27</v>
          </cell>
          <cell r="F508" t="str">
            <v>2°</v>
          </cell>
        </row>
        <row r="509">
          <cell r="A509">
            <v>3508</v>
          </cell>
          <cell r="B509" t="str">
            <v>BUYLE Stany</v>
          </cell>
          <cell r="C509" t="str">
            <v>KK</v>
          </cell>
          <cell r="E509">
            <v>42</v>
          </cell>
          <cell r="F509" t="str">
            <v>exc</v>
          </cell>
        </row>
        <row r="510">
          <cell r="A510">
            <v>9530</v>
          </cell>
          <cell r="B510" t="str">
            <v>DESMET Alain</v>
          </cell>
          <cell r="C510" t="str">
            <v>KK</v>
          </cell>
          <cell r="E510">
            <v>22</v>
          </cell>
          <cell r="F510" t="str">
            <v>3°</v>
          </cell>
        </row>
        <row r="511">
          <cell r="A511">
            <v>8696</v>
          </cell>
          <cell r="B511" t="str">
            <v>DORARD Steve</v>
          </cell>
          <cell r="C511" t="str">
            <v>KK</v>
          </cell>
          <cell r="E511">
            <v>42</v>
          </cell>
          <cell r="F511" t="str">
            <v>exc</v>
          </cell>
        </row>
        <row r="512">
          <cell r="A512">
            <v>4589</v>
          </cell>
          <cell r="B512" t="str">
            <v>GODEFROIDT Frédéric</v>
          </cell>
          <cell r="C512" t="str">
            <v>KK</v>
          </cell>
          <cell r="E512">
            <v>42</v>
          </cell>
          <cell r="F512" t="str">
            <v>exc</v>
          </cell>
        </row>
        <row r="513">
          <cell r="A513">
            <v>9968</v>
          </cell>
          <cell r="B513" t="str">
            <v>BRUYERE Michel</v>
          </cell>
          <cell r="C513" t="str">
            <v>KK</v>
          </cell>
          <cell r="E513">
            <v>22</v>
          </cell>
          <cell r="F513" t="str">
            <v>3°</v>
          </cell>
        </row>
        <row r="514">
          <cell r="A514">
            <v>7401</v>
          </cell>
          <cell r="B514" t="str">
            <v>CHRISTIANI Dave</v>
          </cell>
          <cell r="C514" t="str">
            <v>KK</v>
          </cell>
          <cell r="E514">
            <v>60</v>
          </cell>
          <cell r="F514" t="str">
            <v>ere</v>
          </cell>
        </row>
        <row r="515">
          <cell r="A515">
            <v>9767</v>
          </cell>
          <cell r="B515" t="str">
            <v>VANHULLE CHRIS</v>
          </cell>
          <cell r="C515" t="str">
            <v>KK</v>
          </cell>
          <cell r="E515">
            <v>18</v>
          </cell>
          <cell r="F515" t="b">
            <v>0</v>
          </cell>
        </row>
        <row r="516">
          <cell r="A516">
            <v>9779</v>
          </cell>
          <cell r="B516" t="str">
            <v>FLORENT JULIEN</v>
          </cell>
          <cell r="C516" t="str">
            <v>KK</v>
          </cell>
          <cell r="E516">
            <v>34</v>
          </cell>
          <cell r="F516" t="str">
            <v>1°</v>
          </cell>
        </row>
        <row r="517">
          <cell r="A517">
            <v>1116</v>
          </cell>
          <cell r="B517" t="str">
            <v>DE BECKER JEAN-JACQUES</v>
          </cell>
          <cell r="C517" t="str">
            <v>KK</v>
          </cell>
          <cell r="E517">
            <v>22</v>
          </cell>
          <cell r="F517" t="str">
            <v>3°</v>
          </cell>
        </row>
        <row r="518">
          <cell r="A518">
            <v>7468</v>
          </cell>
          <cell r="B518" t="str">
            <v>DE WEIRDT Jean-Pierre</v>
          </cell>
          <cell r="C518" t="str">
            <v>KK</v>
          </cell>
          <cell r="E518">
            <v>27</v>
          </cell>
          <cell r="F518" t="str">
            <v>2°</v>
          </cell>
        </row>
        <row r="519">
          <cell r="A519">
            <v>4673</v>
          </cell>
          <cell r="B519" t="str">
            <v>LAGAT Michel</v>
          </cell>
          <cell r="C519" t="str">
            <v>KK</v>
          </cell>
          <cell r="E519">
            <v>27</v>
          </cell>
          <cell r="F519" t="str">
            <v>2°</v>
          </cell>
        </row>
        <row r="520">
          <cell r="A520">
            <v>9742</v>
          </cell>
          <cell r="B520" t="str">
            <v>CARDON Steve</v>
          </cell>
          <cell r="C520" t="str">
            <v>KK</v>
          </cell>
          <cell r="F520" t="b">
            <v>0</v>
          </cell>
        </row>
        <row r="521">
          <cell r="A521">
            <v>7468</v>
          </cell>
          <cell r="B521" t="str">
            <v>DEWEIRDT Jean-Pierre</v>
          </cell>
          <cell r="C521" t="str">
            <v>KK</v>
          </cell>
          <cell r="E521">
            <v>27</v>
          </cell>
          <cell r="F521" t="str">
            <v>2°</v>
          </cell>
        </row>
        <row r="522">
          <cell r="A522">
            <v>4738</v>
          </cell>
          <cell r="B522" t="str">
            <v>VANDENDRIESSCHE Philip</v>
          </cell>
          <cell r="C522" t="str">
            <v>KK</v>
          </cell>
          <cell r="E522">
            <v>60</v>
          </cell>
          <cell r="F522" t="str">
            <v>ere</v>
          </cell>
        </row>
        <row r="523">
          <cell r="A523">
            <v>9143</v>
          </cell>
          <cell r="B523" t="str">
            <v>DENEUT Johan</v>
          </cell>
          <cell r="C523" t="str">
            <v>KK</v>
          </cell>
          <cell r="E523">
            <v>34</v>
          </cell>
          <cell r="F523" t="str">
            <v>1°</v>
          </cell>
        </row>
        <row r="524">
          <cell r="A524">
            <v>1056</v>
          </cell>
          <cell r="B524" t="str">
            <v>SANTY Eric</v>
          </cell>
          <cell r="C524" t="str">
            <v>KK</v>
          </cell>
          <cell r="E524">
            <v>18</v>
          </cell>
          <cell r="F524" t="str">
            <v>4°</v>
          </cell>
        </row>
        <row r="525">
          <cell r="A525">
            <v>1058</v>
          </cell>
          <cell r="B525" t="str">
            <v>VERMEERSCH Dave</v>
          </cell>
          <cell r="C525" t="str">
            <v>KK</v>
          </cell>
          <cell r="E525">
            <v>15</v>
          </cell>
          <cell r="F525" t="str">
            <v>5°</v>
          </cell>
        </row>
        <row r="526">
          <cell r="A526">
            <v>1329</v>
          </cell>
          <cell r="B526" t="str">
            <v>COENEN Philip</v>
          </cell>
          <cell r="C526" t="str">
            <v>KK</v>
          </cell>
          <cell r="E526">
            <v>42</v>
          </cell>
          <cell r="F526" t="str">
            <v>exc</v>
          </cell>
        </row>
        <row r="527">
          <cell r="A527">
            <v>8001</v>
          </cell>
          <cell r="B527" t="str">
            <v>NICHELSON  Didier</v>
          </cell>
          <cell r="C527" t="str">
            <v>KK</v>
          </cell>
        </row>
        <row r="528">
          <cell r="A528">
            <v>7997</v>
          </cell>
          <cell r="B528" t="str">
            <v>ROGIERS Jacques</v>
          </cell>
          <cell r="C528" t="str">
            <v>KK</v>
          </cell>
        </row>
        <row r="530">
          <cell r="A530">
            <v>2061</v>
          </cell>
          <cell r="B530" t="str">
            <v>MERTENS Eddy</v>
          </cell>
          <cell r="C530" t="str">
            <v>KOH</v>
          </cell>
          <cell r="E530">
            <v>18</v>
          </cell>
          <cell r="F530" t="str">
            <v>4°</v>
          </cell>
        </row>
        <row r="531">
          <cell r="A531">
            <v>4290</v>
          </cell>
          <cell r="B531" t="str">
            <v>GILLADE Luc</v>
          </cell>
          <cell r="C531" t="str">
            <v>KOH</v>
          </cell>
          <cell r="E531">
            <v>42</v>
          </cell>
          <cell r="F531" t="str">
            <v>exc</v>
          </cell>
        </row>
        <row r="532">
          <cell r="A532">
            <v>4305</v>
          </cell>
          <cell r="B532" t="str">
            <v>DE HERTOG Ives</v>
          </cell>
          <cell r="C532" t="str">
            <v>KOH</v>
          </cell>
          <cell r="E532">
            <v>34</v>
          </cell>
          <cell r="F532" t="str">
            <v>1°</v>
          </cell>
        </row>
        <row r="533">
          <cell r="A533">
            <v>4354</v>
          </cell>
          <cell r="B533" t="str">
            <v>CAPIAU Lucien</v>
          </cell>
          <cell r="C533" t="str">
            <v>KOH</v>
          </cell>
          <cell r="E533">
            <v>34</v>
          </cell>
          <cell r="F533" t="str">
            <v>1°</v>
          </cell>
        </row>
        <row r="534">
          <cell r="A534">
            <v>4356</v>
          </cell>
          <cell r="B534" t="str">
            <v>DE BOU Pol</v>
          </cell>
          <cell r="C534" t="str">
            <v>KOH</v>
          </cell>
          <cell r="E534">
            <v>15</v>
          </cell>
          <cell r="F534" t="str">
            <v>5°</v>
          </cell>
        </row>
        <row r="535">
          <cell r="A535">
            <v>4361</v>
          </cell>
          <cell r="B535" t="str">
            <v>MANGELINCKX Nico</v>
          </cell>
          <cell r="C535" t="str">
            <v>KOH</v>
          </cell>
          <cell r="E535">
            <v>34</v>
          </cell>
          <cell r="F535" t="str">
            <v>1°</v>
          </cell>
        </row>
        <row r="536">
          <cell r="A536">
            <v>4389</v>
          </cell>
          <cell r="B536" t="str">
            <v>VAN KERCKHOVE Andre</v>
          </cell>
          <cell r="C536" t="str">
            <v>KOH</v>
          </cell>
          <cell r="E536">
            <v>27</v>
          </cell>
          <cell r="F536" t="str">
            <v>2°</v>
          </cell>
        </row>
        <row r="537">
          <cell r="A537">
            <v>8093</v>
          </cell>
          <cell r="B537" t="str">
            <v>MATTHYS Karolien</v>
          </cell>
          <cell r="C537" t="str">
            <v>KOH</v>
          </cell>
          <cell r="E537">
            <v>22</v>
          </cell>
          <cell r="F537" t="str">
            <v>3°</v>
          </cell>
        </row>
        <row r="538">
          <cell r="A538">
            <v>8662</v>
          </cell>
          <cell r="B538" t="str">
            <v>VAN DER LINDEN Eric</v>
          </cell>
          <cell r="C538" t="str">
            <v>KOH</v>
          </cell>
          <cell r="E538">
            <v>27</v>
          </cell>
          <cell r="F538" t="str">
            <v>2°</v>
          </cell>
        </row>
        <row r="539">
          <cell r="A539">
            <v>8871</v>
          </cell>
          <cell r="B539" t="str">
            <v>VANDENHENDE John</v>
          </cell>
          <cell r="C539" t="str">
            <v>KOH</v>
          </cell>
          <cell r="E539">
            <v>18</v>
          </cell>
          <cell r="F539" t="str">
            <v>4°</v>
          </cell>
        </row>
        <row r="540">
          <cell r="A540">
            <v>9064</v>
          </cell>
          <cell r="B540" t="str">
            <v>GERSOULLE Marc</v>
          </cell>
          <cell r="C540" t="str">
            <v>KOH</v>
          </cell>
          <cell r="E540">
            <v>18</v>
          </cell>
          <cell r="F540" t="str">
            <v>4°</v>
          </cell>
        </row>
        <row r="541">
          <cell r="A541">
            <v>9055</v>
          </cell>
          <cell r="B541" t="str">
            <v>DE HERTOG Gert-Jan</v>
          </cell>
          <cell r="C541" t="str">
            <v>KOH</v>
          </cell>
          <cell r="E541">
            <v>18</v>
          </cell>
          <cell r="F541" t="str">
            <v>4°</v>
          </cell>
        </row>
        <row r="542">
          <cell r="A542">
            <v>4378</v>
          </cell>
          <cell r="B542" t="str">
            <v xml:space="preserve">DE RUYVER Stefaan </v>
          </cell>
          <cell r="C542" t="str">
            <v>KOH</v>
          </cell>
          <cell r="E542">
            <v>15</v>
          </cell>
          <cell r="F542" t="str">
            <v>5°</v>
          </cell>
        </row>
        <row r="543">
          <cell r="A543">
            <v>4387</v>
          </cell>
          <cell r="B543" t="str">
            <v>TEMMERMAN Walter</v>
          </cell>
          <cell r="C543" t="str">
            <v>KOH</v>
          </cell>
          <cell r="E543">
            <v>42</v>
          </cell>
          <cell r="F543" t="str">
            <v>exc</v>
          </cell>
        </row>
        <row r="544">
          <cell r="A544">
            <v>9283</v>
          </cell>
          <cell r="B544" t="str">
            <v>BRENDERS Thierry</v>
          </cell>
          <cell r="C544" t="str">
            <v>KOH</v>
          </cell>
          <cell r="E544">
            <v>27</v>
          </cell>
          <cell r="F544" t="str">
            <v>2°</v>
          </cell>
        </row>
        <row r="545">
          <cell r="A545">
            <v>4348</v>
          </cell>
          <cell r="B545" t="str">
            <v>VAN MUYLEM Norbert</v>
          </cell>
          <cell r="C545" t="str">
            <v>KOH</v>
          </cell>
          <cell r="E545">
            <v>18</v>
          </cell>
          <cell r="F545" t="str">
            <v>4°</v>
          </cell>
        </row>
        <row r="546">
          <cell r="A546">
            <v>9518</v>
          </cell>
          <cell r="B546" t="str">
            <v>DE MECHELEER Michel</v>
          </cell>
          <cell r="C546" t="str">
            <v>KOH</v>
          </cell>
          <cell r="E546">
            <v>22</v>
          </cell>
          <cell r="F546" t="str">
            <v>3°</v>
          </cell>
        </row>
        <row r="547">
          <cell r="A547">
            <v>4390</v>
          </cell>
          <cell r="B547" t="str">
            <v>VAN MALDER Dirk</v>
          </cell>
          <cell r="C547" t="str">
            <v>KOH</v>
          </cell>
          <cell r="E547">
            <v>34</v>
          </cell>
          <cell r="F547" t="str">
            <v>1°</v>
          </cell>
        </row>
        <row r="548">
          <cell r="A548">
            <v>8066</v>
          </cell>
          <cell r="B548" t="str">
            <v>VANDERHAUWAERT Christian</v>
          </cell>
          <cell r="C548" t="str">
            <v>KOH</v>
          </cell>
          <cell r="E548">
            <v>15</v>
          </cell>
          <cell r="F548" t="str">
            <v>5°</v>
          </cell>
        </row>
        <row r="549">
          <cell r="A549">
            <v>4780</v>
          </cell>
          <cell r="B549" t="str">
            <v xml:space="preserve">LIBRECHT Geert </v>
          </cell>
          <cell r="C549" t="str">
            <v>KOH</v>
          </cell>
          <cell r="E549">
            <v>34</v>
          </cell>
          <cell r="F549" t="str">
            <v>1°</v>
          </cell>
        </row>
        <row r="550">
          <cell r="A550">
            <v>7682</v>
          </cell>
          <cell r="B550" t="str">
            <v>MATHIEU Ivan</v>
          </cell>
          <cell r="C550" t="str">
            <v>KOH</v>
          </cell>
          <cell r="E550">
            <v>15</v>
          </cell>
          <cell r="F550" t="str">
            <v>5°</v>
          </cell>
        </row>
        <row r="551">
          <cell r="A551">
            <v>4385</v>
          </cell>
          <cell r="B551" t="str">
            <v>MERTENS Marc</v>
          </cell>
          <cell r="C551" t="str">
            <v>KOH</v>
          </cell>
          <cell r="E551">
            <v>22</v>
          </cell>
          <cell r="F551" t="str">
            <v>3°</v>
          </cell>
        </row>
        <row r="552">
          <cell r="A552">
            <v>1414</v>
          </cell>
          <cell r="B552" t="str">
            <v>VAN DIJCK Philip</v>
          </cell>
          <cell r="C552" t="str">
            <v>KOH</v>
          </cell>
          <cell r="E552">
            <v>34</v>
          </cell>
          <cell r="F552" t="str">
            <v>1°</v>
          </cell>
        </row>
        <row r="554">
          <cell r="A554">
            <v>4617</v>
          </cell>
          <cell r="B554" t="str">
            <v>JANSSENS Marcel</v>
          </cell>
          <cell r="C554" t="str">
            <v>KOTM</v>
          </cell>
          <cell r="E554">
            <v>18</v>
          </cell>
          <cell r="F554" t="str">
            <v>4°</v>
          </cell>
        </row>
        <row r="555">
          <cell r="A555">
            <v>9129</v>
          </cell>
          <cell r="B555" t="str">
            <v>DE GRAAF Jackie</v>
          </cell>
          <cell r="C555" t="str">
            <v>KOTM</v>
          </cell>
          <cell r="F555" t="b">
            <v>0</v>
          </cell>
        </row>
        <row r="556">
          <cell r="A556">
            <v>9777</v>
          </cell>
          <cell r="B556" t="str">
            <v>VAN ACKER Luc</v>
          </cell>
          <cell r="C556" t="str">
            <v>KOTM</v>
          </cell>
          <cell r="F556" t="b">
            <v>0</v>
          </cell>
        </row>
        <row r="557">
          <cell r="A557">
            <v>9780</v>
          </cell>
          <cell r="B557" t="str">
            <v>DROSSAERT Maurice</v>
          </cell>
          <cell r="C557" t="str">
            <v>KOTM</v>
          </cell>
        </row>
        <row r="558">
          <cell r="A558">
            <v>8667</v>
          </cell>
          <cell r="B558" t="str">
            <v>Rogier Philppe</v>
          </cell>
          <cell r="C558" t="str">
            <v>KOTM</v>
          </cell>
        </row>
        <row r="559">
          <cell r="A559">
            <v>8661</v>
          </cell>
          <cell r="B559" t="str">
            <v>HEYNDRICKX Vik</v>
          </cell>
          <cell r="C559" t="str">
            <v>KOTM</v>
          </cell>
          <cell r="E559">
            <v>34</v>
          </cell>
          <cell r="F559" t="str">
            <v>1°</v>
          </cell>
        </row>
        <row r="561">
          <cell r="A561">
            <v>4158</v>
          </cell>
          <cell r="B561" t="str">
            <v>BAUWENS Freddy</v>
          </cell>
          <cell r="C561" t="str">
            <v>OBA</v>
          </cell>
          <cell r="E561">
            <v>18</v>
          </cell>
          <cell r="F561" t="str">
            <v>4°</v>
          </cell>
        </row>
        <row r="562">
          <cell r="A562">
            <v>9253</v>
          </cell>
          <cell r="B562" t="str">
            <v>LINTHOUT Freddy</v>
          </cell>
          <cell r="C562" t="str">
            <v>OBA</v>
          </cell>
          <cell r="E562">
            <v>27</v>
          </cell>
          <cell r="F562" t="str">
            <v>2°</v>
          </cell>
        </row>
        <row r="563">
          <cell r="A563">
            <v>1554</v>
          </cell>
          <cell r="B563" t="str">
            <v>VERLAECKE  Rudy</v>
          </cell>
          <cell r="C563" t="str">
            <v>OBA</v>
          </cell>
          <cell r="E563">
            <v>18</v>
          </cell>
          <cell r="F563" t="str">
            <v>4°</v>
          </cell>
        </row>
        <row r="564">
          <cell r="A564">
            <v>4207</v>
          </cell>
          <cell r="B564" t="str">
            <v>VELGHE Stefaan</v>
          </cell>
          <cell r="C564" t="str">
            <v>OBA</v>
          </cell>
          <cell r="E564">
            <v>42</v>
          </cell>
          <cell r="F564" t="str">
            <v>exc</v>
          </cell>
        </row>
        <row r="565">
          <cell r="A565">
            <v>4246</v>
          </cell>
          <cell r="B565" t="str">
            <v>BOLLE Jean-Marie</v>
          </cell>
          <cell r="C565" t="str">
            <v>OBA</v>
          </cell>
          <cell r="E565">
            <v>42</v>
          </cell>
          <cell r="F565" t="str">
            <v>exc</v>
          </cell>
        </row>
        <row r="566">
          <cell r="A566">
            <v>4249</v>
          </cell>
          <cell r="B566" t="str">
            <v>BRISSINCK Danny</v>
          </cell>
          <cell r="C566" t="str">
            <v>OBA</v>
          </cell>
          <cell r="E566">
            <v>15</v>
          </cell>
          <cell r="F566" t="str">
            <v>5°</v>
          </cell>
        </row>
        <row r="567">
          <cell r="A567">
            <v>4252</v>
          </cell>
          <cell r="B567" t="str">
            <v>DEJONGHE Freddy</v>
          </cell>
          <cell r="C567" t="str">
            <v>OBA</v>
          </cell>
          <cell r="E567">
            <v>27</v>
          </cell>
          <cell r="F567" t="str">
            <v>2°</v>
          </cell>
        </row>
        <row r="568">
          <cell r="A568">
            <v>4254</v>
          </cell>
          <cell r="B568" t="str">
            <v>EVERAERT Luc</v>
          </cell>
          <cell r="C568" t="str">
            <v>OBA</v>
          </cell>
          <cell r="E568">
            <v>27</v>
          </cell>
          <cell r="F568" t="str">
            <v>2°</v>
          </cell>
        </row>
        <row r="569">
          <cell r="A569">
            <v>4256</v>
          </cell>
          <cell r="B569" t="str">
            <v>HELSMOORTEL Rik</v>
          </cell>
          <cell r="C569" t="str">
            <v>OBA</v>
          </cell>
          <cell r="E569">
            <v>22</v>
          </cell>
          <cell r="F569" t="str">
            <v>3°</v>
          </cell>
        </row>
        <row r="570">
          <cell r="A570">
            <v>4262</v>
          </cell>
          <cell r="B570" t="str">
            <v>SANCTORUM Daniel</v>
          </cell>
          <cell r="C570" t="str">
            <v>OBA</v>
          </cell>
          <cell r="E570">
            <v>42</v>
          </cell>
          <cell r="F570" t="str">
            <v>exc</v>
          </cell>
        </row>
        <row r="571">
          <cell r="A571">
            <v>4263</v>
          </cell>
          <cell r="B571" t="str">
            <v>SCHLAPA Harald</v>
          </cell>
          <cell r="C571" t="str">
            <v>OBA</v>
          </cell>
          <cell r="E571">
            <v>22</v>
          </cell>
          <cell r="F571" t="str">
            <v>3°</v>
          </cell>
        </row>
        <row r="572">
          <cell r="A572">
            <v>4264</v>
          </cell>
          <cell r="B572" t="str">
            <v>STEEN Gilbert</v>
          </cell>
          <cell r="C572" t="str">
            <v>OBA</v>
          </cell>
          <cell r="E572">
            <v>15</v>
          </cell>
          <cell r="F572" t="str">
            <v>5°</v>
          </cell>
        </row>
        <row r="573">
          <cell r="A573">
            <v>4265</v>
          </cell>
          <cell r="B573" t="str">
            <v>STEMGEE Hugo</v>
          </cell>
          <cell r="C573" t="str">
            <v>OBA</v>
          </cell>
          <cell r="F573" t="b">
            <v>0</v>
          </cell>
        </row>
        <row r="574">
          <cell r="A574">
            <v>4269</v>
          </cell>
          <cell r="B574" t="str">
            <v>TRATSAERT Daniel</v>
          </cell>
          <cell r="C574" t="str">
            <v>OBA</v>
          </cell>
          <cell r="E574">
            <v>27</v>
          </cell>
          <cell r="F574" t="str">
            <v>2°</v>
          </cell>
        </row>
        <row r="575">
          <cell r="A575">
            <v>4276</v>
          </cell>
          <cell r="B575" t="str">
            <v>VAN WESEMAEL Walter</v>
          </cell>
          <cell r="C575" t="str">
            <v>OBA</v>
          </cell>
          <cell r="E575">
            <v>27</v>
          </cell>
          <cell r="F575" t="str">
            <v>2°</v>
          </cell>
        </row>
        <row r="576">
          <cell r="A576">
            <v>4277</v>
          </cell>
          <cell r="B576" t="str">
            <v>VANDENBROUCKE Joel</v>
          </cell>
          <cell r="C576" t="str">
            <v>OBA</v>
          </cell>
          <cell r="E576">
            <v>15</v>
          </cell>
          <cell r="F576" t="str">
            <v>5°</v>
          </cell>
        </row>
        <row r="577">
          <cell r="A577">
            <v>4635</v>
          </cell>
          <cell r="B577" t="str">
            <v>DEVLIEGER Raoul</v>
          </cell>
          <cell r="C577" t="str">
            <v>OBA</v>
          </cell>
          <cell r="E577">
            <v>34</v>
          </cell>
          <cell r="F577" t="str">
            <v>1°</v>
          </cell>
        </row>
        <row r="578">
          <cell r="A578">
            <v>5900</v>
          </cell>
          <cell r="B578" t="str">
            <v>PUYSTIENS Stephan</v>
          </cell>
          <cell r="C578" t="str">
            <v>OBA</v>
          </cell>
          <cell r="E578">
            <v>22</v>
          </cell>
          <cell r="F578" t="str">
            <v>3°</v>
          </cell>
        </row>
        <row r="579">
          <cell r="A579">
            <v>6456</v>
          </cell>
          <cell r="B579" t="str">
            <v>PLOVIE Herbert</v>
          </cell>
          <cell r="C579" t="str">
            <v>OBA</v>
          </cell>
          <cell r="E579">
            <v>42</v>
          </cell>
          <cell r="F579" t="str">
            <v>exc</v>
          </cell>
        </row>
        <row r="580">
          <cell r="A580">
            <v>7466</v>
          </cell>
          <cell r="B580" t="str">
            <v>ROBYN Willy</v>
          </cell>
          <cell r="C580" t="str">
            <v>OBA</v>
          </cell>
          <cell r="E580">
            <v>18</v>
          </cell>
          <cell r="F580" t="str">
            <v>4°</v>
          </cell>
        </row>
        <row r="581">
          <cell r="A581">
            <v>7800</v>
          </cell>
          <cell r="B581" t="str">
            <v>VERSCHUERE Guy</v>
          </cell>
          <cell r="C581" t="str">
            <v>OBA</v>
          </cell>
        </row>
        <row r="582">
          <cell r="A582">
            <v>7802</v>
          </cell>
          <cell r="B582" t="str">
            <v>DOUCHAMPS Olivier</v>
          </cell>
          <cell r="C582" t="str">
            <v>OBA</v>
          </cell>
          <cell r="E582">
            <v>15</v>
          </cell>
          <cell r="F582" t="str">
            <v>5°</v>
          </cell>
        </row>
        <row r="583">
          <cell r="A583">
            <v>8296</v>
          </cell>
          <cell r="B583" t="str">
            <v>MAES Jozef</v>
          </cell>
          <cell r="C583" t="str">
            <v>OBA</v>
          </cell>
          <cell r="E583">
            <v>22</v>
          </cell>
          <cell r="F583" t="str">
            <v>3°</v>
          </cell>
        </row>
        <row r="584">
          <cell r="A584">
            <v>8917</v>
          </cell>
          <cell r="B584" t="str">
            <v>GREMAIN Gino</v>
          </cell>
          <cell r="C584" t="str">
            <v>OBA</v>
          </cell>
          <cell r="E584">
            <v>42</v>
          </cell>
          <cell r="F584" t="str">
            <v>exc</v>
          </cell>
        </row>
        <row r="585">
          <cell r="A585" t="str">
            <v>4162B</v>
          </cell>
          <cell r="B585" t="str">
            <v>CAPPELLE Eddy</v>
          </cell>
          <cell r="C585" t="str">
            <v>OBA</v>
          </cell>
          <cell r="E585">
            <v>34</v>
          </cell>
          <cell r="F585" t="str">
            <v>1°</v>
          </cell>
        </row>
        <row r="586">
          <cell r="A586">
            <v>4280</v>
          </cell>
          <cell r="B586" t="str">
            <v>ZONNEKEIN Henri</v>
          </cell>
          <cell r="C586" t="str">
            <v>OBA</v>
          </cell>
          <cell r="E586">
            <v>18</v>
          </cell>
          <cell r="F586" t="str">
            <v>4°</v>
          </cell>
        </row>
        <row r="587">
          <cell r="A587">
            <v>4065</v>
          </cell>
          <cell r="B587" t="str">
            <v>BAERT Rony</v>
          </cell>
          <cell r="C587" t="str">
            <v>OBA</v>
          </cell>
          <cell r="E587">
            <v>34</v>
          </cell>
          <cell r="F587" t="str">
            <v>1°</v>
          </cell>
        </row>
        <row r="588">
          <cell r="A588">
            <v>9296</v>
          </cell>
          <cell r="B588" t="str">
            <v>BORREMANS  Edouard</v>
          </cell>
          <cell r="C588" t="str">
            <v>OBA</v>
          </cell>
          <cell r="F588" t="b">
            <v>0</v>
          </cell>
        </row>
        <row r="589">
          <cell r="A589">
            <v>9414</v>
          </cell>
          <cell r="B589" t="str">
            <v>EUSSEN Gerardus</v>
          </cell>
          <cell r="C589" t="str">
            <v>OBA</v>
          </cell>
          <cell r="E589">
            <v>27</v>
          </cell>
          <cell r="F589" t="str">
            <v>2°</v>
          </cell>
        </row>
        <row r="590">
          <cell r="A590">
            <v>9977</v>
          </cell>
          <cell r="B590" t="str">
            <v>GOEMAERE Yves</v>
          </cell>
          <cell r="C590" t="str">
            <v>OBA</v>
          </cell>
          <cell r="E590">
            <v>27</v>
          </cell>
          <cell r="F590" t="str">
            <v>2°</v>
          </cell>
        </row>
        <row r="591">
          <cell r="A591">
            <v>8045</v>
          </cell>
          <cell r="B591" t="str">
            <v>GARRE Roger</v>
          </cell>
          <cell r="C591" t="str">
            <v>OBA</v>
          </cell>
          <cell r="E591">
            <v>22</v>
          </cell>
          <cell r="F591" t="str">
            <v>3°</v>
          </cell>
        </row>
        <row r="592">
          <cell r="A592">
            <v>9514</v>
          </cell>
          <cell r="B592" t="str">
            <v>VANROOSE Matteo</v>
          </cell>
          <cell r="C592" t="str">
            <v>OBA</v>
          </cell>
          <cell r="F592" t="b">
            <v>0</v>
          </cell>
        </row>
        <row r="593">
          <cell r="A593">
            <v>9969</v>
          </cell>
          <cell r="B593" t="str">
            <v>SPILLIERS Marc</v>
          </cell>
          <cell r="C593" t="str">
            <v>OBA</v>
          </cell>
        </row>
        <row r="594">
          <cell r="A594">
            <v>7681</v>
          </cell>
          <cell r="B594" t="str">
            <v>VAN DE VELDE Jozef</v>
          </cell>
          <cell r="C594" t="str">
            <v>OBA</v>
          </cell>
          <cell r="E594">
            <v>34</v>
          </cell>
          <cell r="F594" t="str">
            <v>1°</v>
          </cell>
        </row>
        <row r="595">
          <cell r="A595">
            <v>9989</v>
          </cell>
          <cell r="B595" t="str">
            <v>VAN BOGAERT  Marc</v>
          </cell>
          <cell r="C595" t="str">
            <v>OBA</v>
          </cell>
          <cell r="E595">
            <v>22</v>
          </cell>
          <cell r="F595" t="str">
            <v>3°</v>
          </cell>
        </row>
        <row r="596">
          <cell r="A596">
            <v>9759</v>
          </cell>
          <cell r="B596" t="str">
            <v>BRACKX Daniël</v>
          </cell>
          <cell r="C596" t="str">
            <v>OBA</v>
          </cell>
          <cell r="E596">
            <v>18</v>
          </cell>
          <cell r="F596" t="str">
            <v>4°</v>
          </cell>
        </row>
        <row r="597">
          <cell r="A597">
            <v>4193</v>
          </cell>
          <cell r="B597" t="str">
            <v>DEVYNCK Benoit</v>
          </cell>
          <cell r="C597" t="str">
            <v>OBA</v>
          </cell>
          <cell r="E597">
            <v>22</v>
          </cell>
          <cell r="F597" t="str">
            <v>3°</v>
          </cell>
        </row>
        <row r="598">
          <cell r="A598">
            <v>6080</v>
          </cell>
          <cell r="B598" t="str">
            <v>ROELS Jan</v>
          </cell>
          <cell r="C598" t="str">
            <v>OBA</v>
          </cell>
          <cell r="E598">
            <v>27</v>
          </cell>
          <cell r="F598" t="str">
            <v>2°</v>
          </cell>
        </row>
        <row r="599">
          <cell r="A599">
            <v>8885</v>
          </cell>
          <cell r="B599" t="str">
            <v>SPOORMANS Roger</v>
          </cell>
          <cell r="C599" t="str">
            <v>OBA</v>
          </cell>
          <cell r="E599">
            <v>34</v>
          </cell>
          <cell r="F599" t="str">
            <v>1°</v>
          </cell>
        </row>
        <row r="600">
          <cell r="A600">
            <v>9993</v>
          </cell>
          <cell r="B600" t="str">
            <v>VAN DEN BERGEN Joêl</v>
          </cell>
          <cell r="C600" t="str">
            <v>OBA</v>
          </cell>
          <cell r="E600">
            <v>18</v>
          </cell>
          <cell r="F600" t="str">
            <v>4°</v>
          </cell>
        </row>
        <row r="601">
          <cell r="A601">
            <v>7801</v>
          </cell>
          <cell r="B601" t="str">
            <v>EISCHEN Frédéric</v>
          </cell>
          <cell r="C601" t="str">
            <v>OBA</v>
          </cell>
          <cell r="E601">
            <v>18</v>
          </cell>
          <cell r="F601" t="str">
            <v>4°</v>
          </cell>
        </row>
        <row r="602">
          <cell r="A602">
            <v>1376</v>
          </cell>
          <cell r="B602" t="str">
            <v>CEULEMANS Lodewijck</v>
          </cell>
          <cell r="C602" t="str">
            <v>OBA</v>
          </cell>
          <cell r="E602">
            <v>18</v>
          </cell>
          <cell r="F602" t="str">
            <v>4°</v>
          </cell>
        </row>
        <row r="603">
          <cell r="A603">
            <v>2228</v>
          </cell>
          <cell r="B603" t="str">
            <v>VAN BENEDEN Alain</v>
          </cell>
          <cell r="C603" t="str">
            <v>OBA</v>
          </cell>
          <cell r="E603">
            <v>22</v>
          </cell>
          <cell r="F603" t="str">
            <v>3°</v>
          </cell>
        </row>
        <row r="604">
          <cell r="A604">
            <v>4119</v>
          </cell>
          <cell r="B604" t="str">
            <v>GEERLANDT José</v>
          </cell>
          <cell r="C604" t="str">
            <v>OBA</v>
          </cell>
          <cell r="E604">
            <v>15</v>
          </cell>
          <cell r="F604" t="str">
            <v>5°</v>
          </cell>
        </row>
        <row r="605">
          <cell r="A605">
            <v>4247</v>
          </cell>
          <cell r="B605" t="str">
            <v xml:space="preserve">BORNY Franky </v>
          </cell>
          <cell r="C605" t="str">
            <v>OBA</v>
          </cell>
          <cell r="E605">
            <v>42</v>
          </cell>
          <cell r="F605" t="str">
            <v>exc</v>
          </cell>
        </row>
        <row r="606">
          <cell r="A606">
            <v>2211</v>
          </cell>
          <cell r="B606" t="str">
            <v>DE TRENOYE Christian</v>
          </cell>
          <cell r="C606" t="str">
            <v>OBA</v>
          </cell>
          <cell r="E606">
            <v>34</v>
          </cell>
          <cell r="F606" t="str">
            <v>1°</v>
          </cell>
        </row>
        <row r="607">
          <cell r="A607">
            <v>1209</v>
          </cell>
          <cell r="B607" t="str">
            <v>SOMERS Jan</v>
          </cell>
          <cell r="C607" t="str">
            <v>OBA</v>
          </cell>
          <cell r="E607">
            <v>27</v>
          </cell>
          <cell r="F607" t="str">
            <v>2°</v>
          </cell>
        </row>
        <row r="608">
          <cell r="A608">
            <v>4268</v>
          </cell>
          <cell r="B608" t="str">
            <v>TOURLAMAIN Roger</v>
          </cell>
          <cell r="C608" t="str">
            <v>OBA</v>
          </cell>
          <cell r="E608">
            <v>22</v>
          </cell>
          <cell r="F608" t="str">
            <v>3°</v>
          </cell>
        </row>
        <row r="609">
          <cell r="A609">
            <v>4301</v>
          </cell>
          <cell r="B609" t="str">
            <v>VAN GOETHEM Glenn</v>
          </cell>
          <cell r="C609" t="str">
            <v>OBA</v>
          </cell>
          <cell r="E609">
            <v>27</v>
          </cell>
          <cell r="F609" t="str">
            <v>2°</v>
          </cell>
        </row>
        <row r="610">
          <cell r="A610">
            <v>4274</v>
          </cell>
          <cell r="B610" t="str">
            <v>VANHESTE Jean-Pierre</v>
          </cell>
          <cell r="C610" t="str">
            <v xml:space="preserve"> OBA</v>
          </cell>
          <cell r="E610">
            <v>22</v>
          </cell>
          <cell r="F610" t="str">
            <v>3°</v>
          </cell>
        </row>
        <row r="611">
          <cell r="A611">
            <v>9337</v>
          </cell>
          <cell r="B611" t="str">
            <v>MEULEMEESTER Rafaël</v>
          </cell>
          <cell r="C611" t="str">
            <v>OBA</v>
          </cell>
          <cell r="E611">
            <v>18</v>
          </cell>
          <cell r="F611" t="str">
            <v>4°</v>
          </cell>
        </row>
        <row r="612">
          <cell r="A612">
            <v>4122</v>
          </cell>
          <cell r="B612" t="str">
            <v>HAEGHEBAERT Eric</v>
          </cell>
          <cell r="C612" t="str">
            <v>OS</v>
          </cell>
          <cell r="E612">
            <v>27</v>
          </cell>
          <cell r="F612" t="str">
            <v>2°</v>
          </cell>
        </row>
        <row r="613">
          <cell r="A613">
            <v>4133</v>
          </cell>
          <cell r="B613" t="str">
            <v>WERBROUCK Luc</v>
          </cell>
          <cell r="C613" t="str">
            <v>OS</v>
          </cell>
          <cell r="E613">
            <v>22</v>
          </cell>
          <cell r="F613" t="str">
            <v>3°</v>
          </cell>
        </row>
        <row r="614">
          <cell r="A614">
            <v>7010</v>
          </cell>
          <cell r="B614" t="str">
            <v>VERMEULEN Johan</v>
          </cell>
          <cell r="C614" t="str">
            <v>OS</v>
          </cell>
          <cell r="E614">
            <v>22</v>
          </cell>
          <cell r="F614" t="str">
            <v>3°</v>
          </cell>
        </row>
        <row r="615">
          <cell r="A615">
            <v>7287</v>
          </cell>
          <cell r="B615" t="str">
            <v>SOENENS Joël</v>
          </cell>
          <cell r="C615" t="str">
            <v>OS</v>
          </cell>
          <cell r="E615">
            <v>18</v>
          </cell>
          <cell r="F615" t="str">
            <v>4°</v>
          </cell>
        </row>
        <row r="616">
          <cell r="A616">
            <v>8046</v>
          </cell>
          <cell r="B616" t="str">
            <v>LAMMENS Wilfried</v>
          </cell>
          <cell r="C616" t="str">
            <v>OS</v>
          </cell>
          <cell r="F616" t="b">
            <v>0</v>
          </cell>
        </row>
        <row r="617">
          <cell r="A617">
            <v>8668</v>
          </cell>
          <cell r="B617" t="str">
            <v>VANDEKEERE Bert</v>
          </cell>
          <cell r="C617" t="str">
            <v>OS</v>
          </cell>
          <cell r="F617" t="b">
            <v>0</v>
          </cell>
        </row>
        <row r="618">
          <cell r="A618">
            <v>8883</v>
          </cell>
          <cell r="B618" t="str">
            <v>VAN PRAET Bart</v>
          </cell>
          <cell r="C618" t="str">
            <v>OS</v>
          </cell>
          <cell r="E618">
            <v>27</v>
          </cell>
          <cell r="F618" t="str">
            <v>2°</v>
          </cell>
        </row>
        <row r="619">
          <cell r="A619">
            <v>6074</v>
          </cell>
          <cell r="B619" t="str">
            <v>MAES Hendrik</v>
          </cell>
          <cell r="C619" t="str">
            <v>OS</v>
          </cell>
          <cell r="F619" t="b">
            <v>0</v>
          </cell>
        </row>
        <row r="620">
          <cell r="A620">
            <v>1102</v>
          </cell>
          <cell r="B620" t="str">
            <v>CALLIAUW Ludo</v>
          </cell>
          <cell r="C620" t="str">
            <v>OS</v>
          </cell>
          <cell r="F620" t="b">
            <v>0</v>
          </cell>
        </row>
        <row r="621">
          <cell r="A621">
            <v>9768</v>
          </cell>
          <cell r="B621" t="str">
            <v>VAN ROOSE Nico</v>
          </cell>
          <cell r="C621" t="str">
            <v>OS</v>
          </cell>
        </row>
        <row r="622">
          <cell r="A622">
            <v>9784</v>
          </cell>
          <cell r="B622" t="str">
            <v>DENYS Jerry</v>
          </cell>
          <cell r="C622" t="str">
            <v>OS</v>
          </cell>
        </row>
        <row r="623">
          <cell r="A623">
            <v>7461</v>
          </cell>
          <cell r="B623" t="str">
            <v>GRIMON Johan</v>
          </cell>
          <cell r="C623" t="str">
            <v>POCKET</v>
          </cell>
          <cell r="E623">
            <v>34</v>
          </cell>
          <cell r="F623" t="str">
            <v>1°</v>
          </cell>
        </row>
        <row r="624">
          <cell r="A624">
            <v>9534</v>
          </cell>
          <cell r="B624" t="str">
            <v>VANHONACKER Dominique</v>
          </cell>
          <cell r="C624" t="str">
            <v>POCKET</v>
          </cell>
          <cell r="F624" t="b">
            <v>0</v>
          </cell>
        </row>
        <row r="625">
          <cell r="A625">
            <v>9953</v>
          </cell>
          <cell r="B625" t="str">
            <v>WILMS Steve</v>
          </cell>
          <cell r="C625" t="str">
            <v>POCKET</v>
          </cell>
          <cell r="F625" t="b">
            <v>0</v>
          </cell>
        </row>
        <row r="626">
          <cell r="A626">
            <v>9954</v>
          </cell>
          <cell r="B626" t="str">
            <v>PETRUS Kim</v>
          </cell>
          <cell r="C626" t="str">
            <v>POCKET</v>
          </cell>
        </row>
        <row r="628">
          <cell r="A628">
            <v>4416</v>
          </cell>
          <cell r="B628" t="str">
            <v>VAN RYSSELBERGHE Johan</v>
          </cell>
          <cell r="C628" t="str">
            <v>QU</v>
          </cell>
          <cell r="E628">
            <v>22</v>
          </cell>
          <cell r="F628" t="str">
            <v>3°</v>
          </cell>
        </row>
        <row r="629">
          <cell r="A629">
            <v>4952</v>
          </cell>
          <cell r="B629" t="str">
            <v>DE SAEGER Dany</v>
          </cell>
          <cell r="C629" t="str">
            <v>QU</v>
          </cell>
          <cell r="E629">
            <v>27</v>
          </cell>
          <cell r="F629" t="str">
            <v>2°</v>
          </cell>
        </row>
        <row r="630">
          <cell r="A630">
            <v>4516</v>
          </cell>
          <cell r="B630" t="str">
            <v>FEYS Gunter</v>
          </cell>
          <cell r="C630" t="str">
            <v>QU</v>
          </cell>
          <cell r="E630">
            <v>34</v>
          </cell>
          <cell r="F630" t="str">
            <v>1°</v>
          </cell>
        </row>
        <row r="631">
          <cell r="A631">
            <v>4945</v>
          </cell>
          <cell r="B631" t="str">
            <v>BUYLE Hubert</v>
          </cell>
          <cell r="C631" t="str">
            <v>QU</v>
          </cell>
          <cell r="E631">
            <v>18</v>
          </cell>
          <cell r="F631" t="str">
            <v>4°</v>
          </cell>
        </row>
        <row r="632">
          <cell r="A632">
            <v>4977</v>
          </cell>
          <cell r="B632" t="str">
            <v>VLERICK Dirk</v>
          </cell>
          <cell r="C632" t="str">
            <v>QU</v>
          </cell>
          <cell r="E632">
            <v>42</v>
          </cell>
          <cell r="F632" t="str">
            <v>exc</v>
          </cell>
        </row>
        <row r="633">
          <cell r="A633">
            <v>6219</v>
          </cell>
          <cell r="B633" t="str">
            <v>RAEMDONCK Tommy</v>
          </cell>
          <cell r="C633" t="str">
            <v>QU</v>
          </cell>
          <cell r="E633">
            <v>42</v>
          </cell>
          <cell r="F633" t="str">
            <v>exc</v>
          </cell>
        </row>
        <row r="634">
          <cell r="A634">
            <v>7530</v>
          </cell>
          <cell r="B634" t="str">
            <v>VLERICK Mathieu</v>
          </cell>
          <cell r="C634" t="str">
            <v>QU</v>
          </cell>
          <cell r="E634">
            <v>50</v>
          </cell>
          <cell r="F634" t="str">
            <v>hfd</v>
          </cell>
        </row>
        <row r="635">
          <cell r="A635">
            <v>8682</v>
          </cell>
          <cell r="B635" t="str">
            <v>TEMPELS André</v>
          </cell>
          <cell r="C635" t="str">
            <v>QU</v>
          </cell>
          <cell r="E635">
            <v>22</v>
          </cell>
          <cell r="F635" t="str">
            <v>3°</v>
          </cell>
        </row>
        <row r="636">
          <cell r="A636">
            <v>9278</v>
          </cell>
          <cell r="B636" t="str">
            <v>BOONE Koen</v>
          </cell>
          <cell r="C636" t="str">
            <v>QU</v>
          </cell>
          <cell r="E636">
            <v>27</v>
          </cell>
          <cell r="F636" t="str">
            <v>2°</v>
          </cell>
        </row>
        <row r="637">
          <cell r="A637">
            <v>9147</v>
          </cell>
          <cell r="B637" t="str">
            <v>BOCKLANDT Martin</v>
          </cell>
          <cell r="C637" t="str">
            <v>QU</v>
          </cell>
          <cell r="E637">
            <v>22</v>
          </cell>
          <cell r="F637" t="str">
            <v>3°</v>
          </cell>
        </row>
        <row r="638">
          <cell r="A638">
            <v>4284</v>
          </cell>
          <cell r="B638" t="str">
            <v>DE BACKER Peter</v>
          </cell>
          <cell r="C638" t="str">
            <v>QU</v>
          </cell>
          <cell r="E638">
            <v>60</v>
          </cell>
          <cell r="F638" t="str">
            <v>ere</v>
          </cell>
        </row>
        <row r="639">
          <cell r="A639">
            <v>9445</v>
          </cell>
          <cell r="B639" t="str">
            <v>DE PAEPE Dirk</v>
          </cell>
          <cell r="C639" t="str">
            <v>QU</v>
          </cell>
          <cell r="E639">
            <v>22</v>
          </cell>
          <cell r="F639" t="str">
            <v>3°</v>
          </cell>
        </row>
        <row r="640">
          <cell r="A640">
            <v>9508</v>
          </cell>
          <cell r="B640" t="str">
            <v>HEYMAN David</v>
          </cell>
          <cell r="C640" t="str">
            <v>QU</v>
          </cell>
          <cell r="E640">
            <v>42</v>
          </cell>
          <cell r="F640" t="str">
            <v>exc</v>
          </cell>
        </row>
        <row r="641">
          <cell r="A641">
            <v>9536</v>
          </cell>
          <cell r="B641" t="str">
            <v>BOONE Leo</v>
          </cell>
          <cell r="C641" t="str">
            <v>QU</v>
          </cell>
          <cell r="E641">
            <v>22</v>
          </cell>
          <cell r="F641" t="str">
            <v>3°</v>
          </cell>
        </row>
        <row r="642">
          <cell r="A642">
            <v>4948</v>
          </cell>
          <cell r="B642" t="str">
            <v>DE BELEYR Gilbert</v>
          </cell>
          <cell r="C642" t="str">
            <v>QU</v>
          </cell>
          <cell r="E642">
            <v>18</v>
          </cell>
          <cell r="F642" t="str">
            <v>4°</v>
          </cell>
        </row>
        <row r="643">
          <cell r="A643">
            <v>3439</v>
          </cell>
          <cell r="B643" t="str">
            <v>JORISSEN Jeffrey</v>
          </cell>
          <cell r="C643" t="str">
            <v>QU</v>
          </cell>
          <cell r="E643">
            <v>60</v>
          </cell>
          <cell r="F643" t="str">
            <v>ere</v>
          </cell>
        </row>
        <row r="644">
          <cell r="A644">
            <v>4334</v>
          </cell>
          <cell r="B644" t="str">
            <v>VAN HAUTE Guido</v>
          </cell>
          <cell r="C644" t="str">
            <v>QU</v>
          </cell>
          <cell r="E644">
            <v>22</v>
          </cell>
          <cell r="F644" t="str">
            <v>3°</v>
          </cell>
        </row>
        <row r="645">
          <cell r="A645">
            <v>9970</v>
          </cell>
          <cell r="B645" t="str">
            <v>VAN GOETHEM Wim</v>
          </cell>
          <cell r="C645" t="str">
            <v>QU</v>
          </cell>
          <cell r="E645">
            <v>18</v>
          </cell>
          <cell r="F645" t="str">
            <v>4°</v>
          </cell>
        </row>
        <row r="646">
          <cell r="A646">
            <v>1204</v>
          </cell>
          <cell r="B646" t="str">
            <v>MERCKX Eddy</v>
          </cell>
          <cell r="C646" t="str">
            <v>QU</v>
          </cell>
          <cell r="E646">
            <v>60</v>
          </cell>
          <cell r="F646" t="str">
            <v>ere</v>
          </cell>
        </row>
        <row r="647">
          <cell r="A647">
            <v>4910</v>
          </cell>
          <cell r="B647" t="str">
            <v>DE FLO Herman</v>
          </cell>
          <cell r="C647" t="str">
            <v>QU</v>
          </cell>
          <cell r="E647">
            <v>22</v>
          </cell>
          <cell r="F647" t="str">
            <v>3°</v>
          </cell>
        </row>
        <row r="648">
          <cell r="A648">
            <v>4932</v>
          </cell>
          <cell r="B648" t="str">
            <v>VAN MOL William</v>
          </cell>
          <cell r="C648" t="str">
            <v>QU</v>
          </cell>
          <cell r="E648">
            <v>18</v>
          </cell>
          <cell r="F648" t="str">
            <v>3°</v>
          </cell>
        </row>
        <row r="649">
          <cell r="A649">
            <v>4942</v>
          </cell>
          <cell r="B649" t="str">
            <v>BAETENS Marc</v>
          </cell>
          <cell r="C649" t="str">
            <v>QU</v>
          </cell>
          <cell r="E649">
            <v>34</v>
          </cell>
          <cell r="F649" t="str">
            <v>1°</v>
          </cell>
        </row>
        <row r="650">
          <cell r="A650">
            <v>9427</v>
          </cell>
          <cell r="B650" t="str">
            <v>VANDENBERGHE  Glen</v>
          </cell>
          <cell r="C650" t="str">
            <v>QU</v>
          </cell>
          <cell r="E650">
            <v>15</v>
          </cell>
          <cell r="F650" t="str">
            <v>5°</v>
          </cell>
        </row>
        <row r="651">
          <cell r="A651">
            <v>5747</v>
          </cell>
          <cell r="B651" t="str">
            <v>SAEY ETIENNE</v>
          </cell>
          <cell r="C651" t="str">
            <v>QU</v>
          </cell>
          <cell r="E651">
            <v>27</v>
          </cell>
          <cell r="F651" t="str">
            <v>2°</v>
          </cell>
        </row>
        <row r="652">
          <cell r="A652">
            <v>4931</v>
          </cell>
          <cell r="B652" t="str">
            <v>VAN HOYLANDT ROGER</v>
          </cell>
          <cell r="C652" t="str">
            <v>QU</v>
          </cell>
          <cell r="E652">
            <v>42</v>
          </cell>
          <cell r="F652" t="str">
            <v>exc</v>
          </cell>
        </row>
        <row r="653">
          <cell r="A653">
            <v>9956</v>
          </cell>
          <cell r="B653" t="str">
            <v>KASIER Sven</v>
          </cell>
          <cell r="C653" t="str">
            <v>QU</v>
          </cell>
          <cell r="E653">
            <v>15</v>
          </cell>
          <cell r="F653" t="str">
            <v>5°</v>
          </cell>
        </row>
        <row r="654">
          <cell r="A654">
            <v>7318</v>
          </cell>
          <cell r="B654" t="str">
            <v>CARDON Eric</v>
          </cell>
          <cell r="C654" t="str">
            <v>QU</v>
          </cell>
          <cell r="E654">
            <v>15</v>
          </cell>
          <cell r="F654" t="str">
            <v>5°</v>
          </cell>
        </row>
        <row r="655">
          <cell r="A655">
            <v>4908</v>
          </cell>
          <cell r="B655" t="str">
            <v>DE BOECK René</v>
          </cell>
          <cell r="C655" t="str">
            <v>QU</v>
          </cell>
        </row>
        <row r="656">
          <cell r="A656">
            <v>4639</v>
          </cell>
          <cell r="B656" t="str">
            <v>DUPONT Franky</v>
          </cell>
          <cell r="C656" t="str">
            <v>QU</v>
          </cell>
          <cell r="E656">
            <v>34</v>
          </cell>
          <cell r="F656" t="str">
            <v>1°</v>
          </cell>
        </row>
        <row r="657">
          <cell r="A657">
            <v>1193</v>
          </cell>
          <cell r="B657" t="str">
            <v>DE SCHEPPER PATRICK</v>
          </cell>
          <cell r="C657" t="str">
            <v>QU</v>
          </cell>
          <cell r="E657">
            <v>27</v>
          </cell>
          <cell r="F657" t="str">
            <v>2°</v>
          </cell>
        </row>
        <row r="658">
          <cell r="A658">
            <v>8639</v>
          </cell>
          <cell r="B658" t="str">
            <v xml:space="preserve">DE BOCK Dirk </v>
          </cell>
          <cell r="C658" t="str">
            <v>QU</v>
          </cell>
        </row>
        <row r="659">
          <cell r="A659">
            <v>8590</v>
          </cell>
          <cell r="B659" t="str">
            <v>VAN DER SPIEGEL Marc</v>
          </cell>
          <cell r="C659" t="str">
            <v>QU</v>
          </cell>
          <cell r="E659">
            <v>42</v>
          </cell>
          <cell r="F659" t="str">
            <v>exc</v>
          </cell>
        </row>
        <row r="660">
          <cell r="A660">
            <v>8582</v>
          </cell>
          <cell r="B660" t="str">
            <v>VAN NIEUWENHOVE Mario</v>
          </cell>
          <cell r="C660" t="str">
            <v>QU</v>
          </cell>
        </row>
        <row r="661">
          <cell r="A661">
            <v>8467</v>
          </cell>
          <cell r="B661" t="str">
            <v>ELSKENS Pierre</v>
          </cell>
          <cell r="C661" t="str">
            <v>QU</v>
          </cell>
          <cell r="E661">
            <v>27</v>
          </cell>
        </row>
        <row r="662">
          <cell r="A662">
            <v>2204</v>
          </cell>
          <cell r="B662" t="str">
            <v>CLOET Marc</v>
          </cell>
          <cell r="C662" t="str">
            <v>QU</v>
          </cell>
          <cell r="E662">
            <v>27</v>
          </cell>
        </row>
        <row r="663">
          <cell r="A663">
            <v>4550</v>
          </cell>
          <cell r="B663" t="str">
            <v>KESTELOOT Patrick</v>
          </cell>
          <cell r="C663" t="str">
            <v>QU</v>
          </cell>
          <cell r="E663">
            <v>60</v>
          </cell>
          <cell r="F663" t="str">
            <v>ere</v>
          </cell>
        </row>
        <row r="664">
          <cell r="A664">
            <v>7995</v>
          </cell>
          <cell r="B664" t="str">
            <v>DANIELS Jean-Pierre</v>
          </cell>
          <cell r="C664" t="str">
            <v>QU</v>
          </cell>
        </row>
        <row r="665">
          <cell r="A665">
            <v>7996</v>
          </cell>
          <cell r="B665" t="str">
            <v>HAMERS Guy</v>
          </cell>
          <cell r="C665" t="str">
            <v>QU</v>
          </cell>
        </row>
        <row r="666">
          <cell r="A666">
            <v>7986</v>
          </cell>
          <cell r="B666" t="str">
            <v>VAN DER VORST Alain</v>
          </cell>
          <cell r="C666" t="str">
            <v>QU</v>
          </cell>
        </row>
        <row r="667">
          <cell r="A667">
            <v>7978</v>
          </cell>
          <cell r="B667" t="str">
            <v xml:space="preserve">VAN ONDERBEREN Geert </v>
          </cell>
          <cell r="C667" t="str">
            <v>QU</v>
          </cell>
        </row>
        <row r="669">
          <cell r="A669">
            <v>4702</v>
          </cell>
          <cell r="B669" t="str">
            <v>BEGHIN Bernard</v>
          </cell>
          <cell r="C669" t="str">
            <v>RT</v>
          </cell>
          <cell r="E669">
            <v>22</v>
          </cell>
          <cell r="F669" t="str">
            <v>3°</v>
          </cell>
        </row>
        <row r="670">
          <cell r="A670">
            <v>4709</v>
          </cell>
          <cell r="B670" t="str">
            <v>DESBONNEZ Philippe</v>
          </cell>
          <cell r="C670" t="str">
            <v>RT</v>
          </cell>
          <cell r="E670">
            <v>18</v>
          </cell>
          <cell r="F670" t="str">
            <v>4°</v>
          </cell>
        </row>
        <row r="671">
          <cell r="A671">
            <v>4710</v>
          </cell>
          <cell r="B671" t="str">
            <v>EQUIPART Pierre</v>
          </cell>
          <cell r="C671" t="str">
            <v>RT</v>
          </cell>
          <cell r="E671">
            <v>27</v>
          </cell>
          <cell r="F671" t="str">
            <v>2°</v>
          </cell>
        </row>
        <row r="672">
          <cell r="A672">
            <v>4715</v>
          </cell>
          <cell r="B672" t="str">
            <v>LAMPE Guy</v>
          </cell>
          <cell r="C672" t="str">
            <v>RT</v>
          </cell>
          <cell r="F672" t="b">
            <v>0</v>
          </cell>
        </row>
        <row r="673">
          <cell r="A673">
            <v>4740</v>
          </cell>
          <cell r="B673" t="str">
            <v>BEGHIN Julien</v>
          </cell>
          <cell r="C673" t="str">
            <v>RT</v>
          </cell>
          <cell r="E673">
            <v>50</v>
          </cell>
          <cell r="F673" t="str">
            <v>hfd</v>
          </cell>
        </row>
        <row r="674">
          <cell r="A674">
            <v>6441</v>
          </cell>
          <cell r="B674" t="str">
            <v>BERRIER Jean-Pierre</v>
          </cell>
          <cell r="C674" t="str">
            <v>RT</v>
          </cell>
          <cell r="E674">
            <v>27</v>
          </cell>
          <cell r="F674" t="str">
            <v>2°</v>
          </cell>
        </row>
        <row r="675">
          <cell r="A675">
            <v>9075</v>
          </cell>
          <cell r="B675" t="str">
            <v>FLORIN Marc</v>
          </cell>
          <cell r="C675" t="str">
            <v>RT</v>
          </cell>
          <cell r="E675">
            <v>42</v>
          </cell>
          <cell r="F675" t="str">
            <v>exc</v>
          </cell>
        </row>
        <row r="676">
          <cell r="A676">
            <v>9076</v>
          </cell>
          <cell r="B676" t="str">
            <v>DELPANQUE Fabien</v>
          </cell>
          <cell r="C676" t="str">
            <v>RT</v>
          </cell>
          <cell r="E676">
            <v>34</v>
          </cell>
          <cell r="F676" t="str">
            <v>1°</v>
          </cell>
        </row>
        <row r="677">
          <cell r="A677">
            <v>9272</v>
          </cell>
          <cell r="B677" t="str">
            <v>GUENEZ Christophe</v>
          </cell>
          <cell r="C677" t="str">
            <v>RT</v>
          </cell>
          <cell r="E677">
            <v>27</v>
          </cell>
          <cell r="F677" t="str">
            <v>2°</v>
          </cell>
        </row>
        <row r="678">
          <cell r="A678">
            <v>9435</v>
          </cell>
          <cell r="B678" t="str">
            <v>VERCAMPST Rémy</v>
          </cell>
          <cell r="C678" t="str">
            <v>RT</v>
          </cell>
          <cell r="F678" t="b">
            <v>0</v>
          </cell>
        </row>
        <row r="679">
          <cell r="A679">
            <v>8694</v>
          </cell>
          <cell r="B679" t="str">
            <v>VANDEMAELE  Paul-André</v>
          </cell>
          <cell r="C679" t="str">
            <v>RT</v>
          </cell>
          <cell r="E679">
            <v>34</v>
          </cell>
          <cell r="F679" t="str">
            <v>1°</v>
          </cell>
        </row>
        <row r="680">
          <cell r="A680">
            <v>7693</v>
          </cell>
          <cell r="B680" t="str">
            <v>FAREZ Luc</v>
          </cell>
          <cell r="C680" t="str">
            <v>RT</v>
          </cell>
          <cell r="F680" t="b">
            <v>0</v>
          </cell>
        </row>
        <row r="681">
          <cell r="A681">
            <v>9528</v>
          </cell>
          <cell r="B681" t="str">
            <v>DE SOUSA Joaquim</v>
          </cell>
          <cell r="C681" t="str">
            <v>RT</v>
          </cell>
          <cell r="E681">
            <v>22</v>
          </cell>
          <cell r="F681" t="str">
            <v>3°</v>
          </cell>
        </row>
        <row r="682">
          <cell r="A682">
            <v>4714</v>
          </cell>
          <cell r="B682" t="str">
            <v>LAMOTE Francis</v>
          </cell>
          <cell r="C682" t="str">
            <v>RT</v>
          </cell>
          <cell r="E682">
            <v>18</v>
          </cell>
          <cell r="F682" t="str">
            <v>4°</v>
          </cell>
        </row>
        <row r="683">
          <cell r="A683">
            <v>9077</v>
          </cell>
          <cell r="B683" t="str">
            <v>COUCKE Gabriel</v>
          </cell>
          <cell r="C683" t="str">
            <v>RT</v>
          </cell>
          <cell r="E683">
            <v>22</v>
          </cell>
          <cell r="F683" t="str">
            <v>3°</v>
          </cell>
        </row>
        <row r="684">
          <cell r="A684">
            <v>7542</v>
          </cell>
          <cell r="B684" t="str">
            <v xml:space="preserve">DESTAILLEUR Patrick </v>
          </cell>
          <cell r="C684" t="str">
            <v>RT</v>
          </cell>
          <cell r="E684">
            <v>22</v>
          </cell>
          <cell r="F684" t="str">
            <v>3°</v>
          </cell>
        </row>
        <row r="685">
          <cell r="A685">
            <v>9971</v>
          </cell>
          <cell r="B685" t="str">
            <v>DUEZ Bernard</v>
          </cell>
          <cell r="C685" t="str">
            <v>RT</v>
          </cell>
        </row>
        <row r="687">
          <cell r="A687">
            <v>4294</v>
          </cell>
          <cell r="B687" t="str">
            <v>MATTENS Roger</v>
          </cell>
          <cell r="C687" t="str">
            <v>SMA</v>
          </cell>
          <cell r="E687">
            <v>22</v>
          </cell>
          <cell r="F687" t="str">
            <v>3°</v>
          </cell>
        </row>
        <row r="688">
          <cell r="A688">
            <v>4301</v>
          </cell>
          <cell r="B688" t="str">
            <v>VAN GOETHEM Glenn</v>
          </cell>
          <cell r="C688" t="str">
            <v>SMA</v>
          </cell>
          <cell r="E688">
            <v>27</v>
          </cell>
          <cell r="F688" t="str">
            <v>2°</v>
          </cell>
        </row>
        <row r="689">
          <cell r="A689">
            <v>7048</v>
          </cell>
          <cell r="B689" t="str">
            <v>STILTEN Rik</v>
          </cell>
          <cell r="C689" t="str">
            <v>SMA</v>
          </cell>
          <cell r="E689">
            <v>18</v>
          </cell>
          <cell r="F689" t="str">
            <v>4°</v>
          </cell>
        </row>
        <row r="690">
          <cell r="A690">
            <v>4297</v>
          </cell>
          <cell r="B690" t="str">
            <v>VAN DEN BOSSCHE Christian</v>
          </cell>
          <cell r="C690" t="str">
            <v>SMA</v>
          </cell>
          <cell r="E690">
            <v>22</v>
          </cell>
          <cell r="F690" t="str">
            <v>3°</v>
          </cell>
        </row>
        <row r="691">
          <cell r="A691">
            <v>9416</v>
          </cell>
          <cell r="B691" t="str">
            <v>RIEMKENS Wilfried</v>
          </cell>
          <cell r="C691" t="str">
            <v>SMA</v>
          </cell>
          <cell r="F691" t="b">
            <v>0</v>
          </cell>
        </row>
        <row r="692">
          <cell r="A692">
            <v>9415</v>
          </cell>
          <cell r="B692" t="str">
            <v>VERHOEYEN Eddy</v>
          </cell>
          <cell r="C692" t="str">
            <v>SMA</v>
          </cell>
          <cell r="F692" t="b">
            <v>0</v>
          </cell>
        </row>
        <row r="693">
          <cell r="A693">
            <v>9417</v>
          </cell>
          <cell r="B693" t="str">
            <v>ROGIERS Marc</v>
          </cell>
          <cell r="C693" t="str">
            <v>SMA</v>
          </cell>
          <cell r="E693">
            <v>18</v>
          </cell>
          <cell r="F693" t="str">
            <v>4°</v>
          </cell>
        </row>
        <row r="694">
          <cell r="A694">
            <v>6694</v>
          </cell>
          <cell r="B694" t="str">
            <v xml:space="preserve">VINCK Eddy </v>
          </cell>
          <cell r="C694" t="str">
            <v>SMA</v>
          </cell>
          <cell r="F694" t="b">
            <v>0</v>
          </cell>
        </row>
        <row r="695">
          <cell r="A695">
            <v>1170</v>
          </cell>
          <cell r="B695" t="str">
            <v>TEMMERMAN Dirk</v>
          </cell>
          <cell r="C695" t="str">
            <v>SMA</v>
          </cell>
          <cell r="E695">
            <v>22</v>
          </cell>
          <cell r="F695" t="str">
            <v>3°</v>
          </cell>
        </row>
        <row r="696">
          <cell r="A696">
            <v>4974</v>
          </cell>
          <cell r="B696" t="str">
            <v>VAN DEN BROECK Harry</v>
          </cell>
          <cell r="C696" t="str">
            <v>SMA</v>
          </cell>
          <cell r="E696">
            <v>22</v>
          </cell>
          <cell r="F696" t="str">
            <v>3°</v>
          </cell>
        </row>
        <row r="697">
          <cell r="A697">
            <v>9972</v>
          </cell>
          <cell r="B697" t="str">
            <v>VAN DE VONDEL Dirk</v>
          </cell>
          <cell r="C697" t="str">
            <v>SMA</v>
          </cell>
        </row>
        <row r="698">
          <cell r="A698">
            <v>4374</v>
          </cell>
          <cell r="B698" t="str">
            <v>VERHULST Jean-Paul</v>
          </cell>
          <cell r="C698" t="str">
            <v>SMA</v>
          </cell>
        </row>
        <row r="699">
          <cell r="A699">
            <v>1190</v>
          </cell>
          <cell r="B699" t="str">
            <v>CALLEBAUT Pascal</v>
          </cell>
          <cell r="C699" t="str">
            <v>SMA</v>
          </cell>
        </row>
        <row r="700">
          <cell r="A700">
            <v>9808</v>
          </cell>
          <cell r="B700" t="str">
            <v>VAN DEN BOSSCHE Cesar</v>
          </cell>
          <cell r="C700" t="str">
            <v>SMA</v>
          </cell>
          <cell r="E700">
            <v>18</v>
          </cell>
          <cell r="F700" t="str">
            <v>4°</v>
          </cell>
        </row>
        <row r="701">
          <cell r="A701">
            <v>9776</v>
          </cell>
          <cell r="B701" t="str">
            <v>VAN DEN BERGHE Damiaan</v>
          </cell>
          <cell r="C701" t="str">
            <v>SMA</v>
          </cell>
          <cell r="E701">
            <v>18</v>
          </cell>
          <cell r="F701" t="str">
            <v>4°</v>
          </cell>
        </row>
        <row r="702">
          <cell r="A702">
            <v>2338</v>
          </cell>
          <cell r="B702" t="str">
            <v>VAN DE CAN Thierry</v>
          </cell>
          <cell r="C702" t="str">
            <v>SMA</v>
          </cell>
          <cell r="E702">
            <v>22</v>
          </cell>
          <cell r="F702" t="str">
            <v>3°</v>
          </cell>
        </row>
        <row r="703">
          <cell r="A703">
            <v>7297</v>
          </cell>
          <cell r="B703" t="str">
            <v>MESKENS Eduard</v>
          </cell>
          <cell r="C703" t="str">
            <v>SMA</v>
          </cell>
          <cell r="E703">
            <v>15</v>
          </cell>
          <cell r="F703" t="str">
            <v>5°</v>
          </cell>
        </row>
        <row r="704">
          <cell r="A704">
            <v>9776</v>
          </cell>
          <cell r="B704" t="str">
            <v>VANDE CAN Florian</v>
          </cell>
          <cell r="C704" t="str">
            <v>SMA</v>
          </cell>
          <cell r="F704" t="b">
            <v>0</v>
          </cell>
        </row>
        <row r="705">
          <cell r="A705">
            <v>8675</v>
          </cell>
          <cell r="B705" t="str">
            <v>LEDEGEN  Johan</v>
          </cell>
          <cell r="C705" t="str">
            <v>SMA</v>
          </cell>
        </row>
        <row r="706">
          <cell r="A706">
            <v>8673</v>
          </cell>
          <cell r="B706" t="str">
            <v xml:space="preserve">SOETINCK Patrick </v>
          </cell>
          <cell r="C706" t="str">
            <v>SMA</v>
          </cell>
        </row>
        <row r="709">
          <cell r="A709">
            <v>9821</v>
          </cell>
          <cell r="B709" t="str">
            <v>VAN DEN BOSSCHE Daniël</v>
          </cell>
          <cell r="C709" t="str">
            <v>UN</v>
          </cell>
          <cell r="E709">
            <v>18</v>
          </cell>
          <cell r="F709" t="str">
            <v>4°</v>
          </cell>
        </row>
        <row r="710">
          <cell r="A710">
            <v>9063</v>
          </cell>
          <cell r="B710" t="str">
            <v>DE BECK Clery</v>
          </cell>
          <cell r="C710" t="str">
            <v>UN</v>
          </cell>
          <cell r="E710">
            <v>27</v>
          </cell>
          <cell r="F710" t="str">
            <v>2°</v>
          </cell>
        </row>
        <row r="711">
          <cell r="A711">
            <v>4392</v>
          </cell>
          <cell r="B711" t="str">
            <v>BOELAERT Eddie</v>
          </cell>
          <cell r="C711" t="str">
            <v>UN</v>
          </cell>
          <cell r="E711">
            <v>27</v>
          </cell>
          <cell r="F711" t="str">
            <v>2°</v>
          </cell>
        </row>
        <row r="712">
          <cell r="A712">
            <v>4399</v>
          </cell>
          <cell r="B712" t="str">
            <v>DIERKENS Antoine</v>
          </cell>
          <cell r="C712" t="str">
            <v>UN</v>
          </cell>
          <cell r="E712">
            <v>27</v>
          </cell>
          <cell r="F712" t="str">
            <v>2°</v>
          </cell>
        </row>
        <row r="713">
          <cell r="A713">
            <v>4400</v>
          </cell>
          <cell r="B713" t="str">
            <v>LAMBOTTE Rik</v>
          </cell>
          <cell r="C713" t="str">
            <v>UN</v>
          </cell>
          <cell r="E713">
            <v>22</v>
          </cell>
          <cell r="F713" t="str">
            <v>3°</v>
          </cell>
        </row>
        <row r="714">
          <cell r="A714">
            <v>4511</v>
          </cell>
          <cell r="B714" t="str">
            <v>DE PAUW Lucien</v>
          </cell>
          <cell r="C714" t="str">
            <v>UN</v>
          </cell>
          <cell r="E714">
            <v>18</v>
          </cell>
          <cell r="F714" t="str">
            <v>4°</v>
          </cell>
        </row>
        <row r="715">
          <cell r="A715">
            <v>4514</v>
          </cell>
          <cell r="B715" t="str">
            <v>DUYTSCHAEVER Roger</v>
          </cell>
          <cell r="C715" t="str">
            <v>UN</v>
          </cell>
          <cell r="E715">
            <v>15</v>
          </cell>
          <cell r="F715" t="str">
            <v>5°</v>
          </cell>
        </row>
        <row r="716">
          <cell r="A716">
            <v>4519</v>
          </cell>
          <cell r="B716" t="str">
            <v>MALFAIT Michel</v>
          </cell>
          <cell r="C716" t="str">
            <v>UN</v>
          </cell>
          <cell r="E716">
            <v>42</v>
          </cell>
          <cell r="F716" t="str">
            <v>exc</v>
          </cell>
        </row>
        <row r="717">
          <cell r="A717">
            <v>4574</v>
          </cell>
          <cell r="B717" t="str">
            <v>HOFMAN Raf</v>
          </cell>
          <cell r="C717" t="str">
            <v>UN</v>
          </cell>
          <cell r="E717">
            <v>27</v>
          </cell>
          <cell r="F717" t="str">
            <v>2°</v>
          </cell>
        </row>
        <row r="718">
          <cell r="A718">
            <v>4582</v>
          </cell>
          <cell r="B718" t="str">
            <v>VAN LIERDE Etienne</v>
          </cell>
          <cell r="C718" t="str">
            <v>UN</v>
          </cell>
          <cell r="E718">
            <v>34</v>
          </cell>
          <cell r="F718" t="str">
            <v>1°</v>
          </cell>
        </row>
        <row r="719">
          <cell r="A719">
            <v>4583</v>
          </cell>
          <cell r="B719" t="str">
            <v>VAN SPEYBROECK Pierre</v>
          </cell>
          <cell r="C719" t="str">
            <v>UN</v>
          </cell>
          <cell r="E719">
            <v>27</v>
          </cell>
          <cell r="F719" t="str">
            <v>2°</v>
          </cell>
        </row>
        <row r="720">
          <cell r="A720">
            <v>4965</v>
          </cell>
          <cell r="B720" t="str">
            <v>ROSSEL Bart</v>
          </cell>
          <cell r="C720" t="str">
            <v>UN</v>
          </cell>
          <cell r="E720">
            <v>42</v>
          </cell>
          <cell r="F720" t="str">
            <v>exc</v>
          </cell>
        </row>
        <row r="721">
          <cell r="A721">
            <v>4966</v>
          </cell>
          <cell r="B721" t="str">
            <v>ROSSEL Francis</v>
          </cell>
          <cell r="C721" t="str">
            <v>UN</v>
          </cell>
          <cell r="E721">
            <v>22</v>
          </cell>
          <cell r="F721" t="str">
            <v>3°</v>
          </cell>
        </row>
        <row r="722">
          <cell r="A722">
            <v>6930</v>
          </cell>
          <cell r="B722" t="str">
            <v>VERHELST Daniel</v>
          </cell>
          <cell r="C722" t="str">
            <v>UN</v>
          </cell>
          <cell r="E722">
            <v>42</v>
          </cell>
          <cell r="F722" t="str">
            <v>exc</v>
          </cell>
        </row>
        <row r="723">
          <cell r="A723">
            <v>7471</v>
          </cell>
          <cell r="B723" t="str">
            <v>WIELEMANS Gustaaf</v>
          </cell>
          <cell r="C723" t="str">
            <v>UN</v>
          </cell>
          <cell r="E723">
            <v>18</v>
          </cell>
          <cell r="F723" t="str">
            <v>4°</v>
          </cell>
        </row>
        <row r="724">
          <cell r="A724">
            <v>7808</v>
          </cell>
          <cell r="B724" t="str">
            <v>BAUWENS Filip</v>
          </cell>
          <cell r="C724" t="str">
            <v>UN</v>
          </cell>
          <cell r="E724">
            <v>34</v>
          </cell>
          <cell r="F724" t="str">
            <v>1°</v>
          </cell>
        </row>
        <row r="725">
          <cell r="A725">
            <v>4531</v>
          </cell>
          <cell r="B725" t="str">
            <v>WULFRANCK Luc</v>
          </cell>
          <cell r="C725" t="str">
            <v>UN</v>
          </cell>
          <cell r="E725">
            <v>34</v>
          </cell>
          <cell r="F725" t="str">
            <v>1°</v>
          </cell>
        </row>
        <row r="726">
          <cell r="A726">
            <v>8168</v>
          </cell>
          <cell r="B726" t="str">
            <v>VERWEE Julien</v>
          </cell>
          <cell r="C726" t="str">
            <v>UN</v>
          </cell>
          <cell r="E726">
            <v>18</v>
          </cell>
          <cell r="F726" t="str">
            <v>4°</v>
          </cell>
        </row>
        <row r="727">
          <cell r="A727">
            <v>8660</v>
          </cell>
          <cell r="B727" t="str">
            <v>TEMMERMAN Eduard</v>
          </cell>
          <cell r="C727" t="str">
            <v>UN</v>
          </cell>
          <cell r="E727">
            <v>15</v>
          </cell>
          <cell r="F727" t="str">
            <v>5°</v>
          </cell>
        </row>
        <row r="728">
          <cell r="A728">
            <v>9069</v>
          </cell>
          <cell r="B728" t="str">
            <v>SOMNEL Noël</v>
          </cell>
          <cell r="C728" t="str">
            <v>UN</v>
          </cell>
          <cell r="E728">
            <v>15</v>
          </cell>
          <cell r="F728" t="str">
            <v>5°</v>
          </cell>
        </row>
        <row r="729">
          <cell r="A729">
            <v>9269</v>
          </cell>
          <cell r="B729" t="str">
            <v>GEIRNAERT Emile</v>
          </cell>
          <cell r="C729" t="str">
            <v>UN</v>
          </cell>
          <cell r="E729">
            <v>22</v>
          </cell>
          <cell r="F729" t="str">
            <v>3°</v>
          </cell>
        </row>
        <row r="730">
          <cell r="A730">
            <v>4520</v>
          </cell>
          <cell r="B730" t="str">
            <v>MARTENS Johan</v>
          </cell>
          <cell r="C730" t="str">
            <v>UN</v>
          </cell>
          <cell r="E730">
            <v>27</v>
          </cell>
          <cell r="F730" t="str">
            <v>2°</v>
          </cell>
        </row>
        <row r="731">
          <cell r="A731">
            <v>4581</v>
          </cell>
          <cell r="B731" t="str">
            <v>VAN HOOYDONK Guy</v>
          </cell>
          <cell r="C731" t="str">
            <v>UN</v>
          </cell>
          <cell r="E731">
            <v>22</v>
          </cell>
          <cell r="F731" t="str">
            <v>3°</v>
          </cell>
        </row>
        <row r="732">
          <cell r="A732">
            <v>4552</v>
          </cell>
          <cell r="B732" t="str">
            <v>LEMAN Willy</v>
          </cell>
          <cell r="C732" t="str">
            <v>UN</v>
          </cell>
          <cell r="E732">
            <v>50</v>
          </cell>
          <cell r="F732" t="str">
            <v>hfd</v>
          </cell>
        </row>
        <row r="733">
          <cell r="A733">
            <v>8891</v>
          </cell>
          <cell r="B733" t="str">
            <v>PLATTEAU Tiani</v>
          </cell>
          <cell r="C733" t="str">
            <v>UN</v>
          </cell>
          <cell r="E733">
            <v>22</v>
          </cell>
          <cell r="F733" t="str">
            <v>3°</v>
          </cell>
        </row>
        <row r="734">
          <cell r="A734">
            <v>9293</v>
          </cell>
          <cell r="B734" t="str">
            <v>VAN HIJFTE Frans</v>
          </cell>
          <cell r="C734" t="str">
            <v>UN</v>
          </cell>
          <cell r="E734">
            <v>18</v>
          </cell>
          <cell r="F734" t="str">
            <v>4°</v>
          </cell>
        </row>
        <row r="735">
          <cell r="A735">
            <v>4732</v>
          </cell>
          <cell r="B735" t="str">
            <v>NACHTERGAELE Geert</v>
          </cell>
          <cell r="C735" t="str">
            <v>UN</v>
          </cell>
          <cell r="E735">
            <v>34</v>
          </cell>
          <cell r="F735" t="str">
            <v>1°</v>
          </cell>
        </row>
        <row r="736">
          <cell r="A736">
            <v>4518</v>
          </cell>
          <cell r="B736" t="str">
            <v>LEURIDON Jean-Pierre</v>
          </cell>
          <cell r="C736" t="str">
            <v>UN</v>
          </cell>
          <cell r="E736">
            <v>27</v>
          </cell>
          <cell r="F736" t="str">
            <v>2°</v>
          </cell>
        </row>
        <row r="737">
          <cell r="A737">
            <v>4456</v>
          </cell>
          <cell r="B737" t="str">
            <v>DUPONT Jean-Claude</v>
          </cell>
          <cell r="C737" t="str">
            <v>UN</v>
          </cell>
          <cell r="E737">
            <v>27</v>
          </cell>
          <cell r="F737" t="str">
            <v>2°</v>
          </cell>
        </row>
        <row r="738">
          <cell r="A738">
            <v>4407</v>
          </cell>
          <cell r="B738" t="str">
            <v>STEELS Dieter</v>
          </cell>
          <cell r="C738" t="str">
            <v>UN</v>
          </cell>
          <cell r="E738">
            <v>34</v>
          </cell>
          <cell r="F738" t="str">
            <v>1°</v>
          </cell>
        </row>
        <row r="739">
          <cell r="A739">
            <v>8064</v>
          </cell>
          <cell r="B739" t="str">
            <v>CNOCKAERT Arnold</v>
          </cell>
          <cell r="C739" t="str">
            <v>UN</v>
          </cell>
          <cell r="E739">
            <v>27</v>
          </cell>
          <cell r="F739" t="str">
            <v>2°</v>
          </cell>
        </row>
        <row r="740">
          <cell r="A740">
            <v>4513</v>
          </cell>
          <cell r="B740" t="str">
            <v>DUYTSCHAEVER Peter</v>
          </cell>
          <cell r="C740" t="str">
            <v>UN</v>
          </cell>
          <cell r="E740">
            <v>42</v>
          </cell>
          <cell r="F740" t="str">
            <v>exc</v>
          </cell>
        </row>
        <row r="741">
          <cell r="A741">
            <v>6433</v>
          </cell>
          <cell r="B741" t="str">
            <v>DE BACKER Luc</v>
          </cell>
          <cell r="C741" t="str">
            <v>UN</v>
          </cell>
          <cell r="E741">
            <v>15</v>
          </cell>
          <cell r="F741" t="str">
            <v>5°</v>
          </cell>
        </row>
        <row r="742">
          <cell r="A742">
            <v>8148</v>
          </cell>
          <cell r="B742" t="str">
            <v>EVERAERT Santino</v>
          </cell>
          <cell r="C742" t="str">
            <v>UN</v>
          </cell>
          <cell r="E742">
            <v>27</v>
          </cell>
          <cell r="F742" t="str">
            <v>2°</v>
          </cell>
        </row>
        <row r="743">
          <cell r="A743">
            <v>7914</v>
          </cell>
          <cell r="B743" t="str">
            <v>HUYBRECHT Daniël</v>
          </cell>
          <cell r="C743" t="str">
            <v>UN</v>
          </cell>
          <cell r="E743">
            <v>18</v>
          </cell>
          <cell r="F743" t="str">
            <v>4°</v>
          </cell>
        </row>
        <row r="744">
          <cell r="A744">
            <v>7914</v>
          </cell>
          <cell r="B744" t="str">
            <v>HUYBRECHT Daniël</v>
          </cell>
          <cell r="C744" t="str">
            <v>UN</v>
          </cell>
        </row>
        <row r="746">
          <cell r="A746">
            <v>1063</v>
          </cell>
          <cell r="B746" t="str">
            <v>BERTOLOTTI  BEATRICE</v>
          </cell>
          <cell r="C746" t="str">
            <v>WM</v>
          </cell>
          <cell r="E746">
            <v>15</v>
          </cell>
          <cell r="F746" t="str">
            <v>5°</v>
          </cell>
        </row>
        <row r="747">
          <cell r="A747">
            <v>5486</v>
          </cell>
          <cell r="B747" t="str">
            <v>BROEDERS ADRIANUS</v>
          </cell>
          <cell r="C747" t="str">
            <v>WM</v>
          </cell>
          <cell r="E747">
            <v>50</v>
          </cell>
          <cell r="F747" t="str">
            <v>hfd</v>
          </cell>
        </row>
        <row r="748">
          <cell r="A748">
            <v>7551</v>
          </cell>
          <cell r="B748" t="str">
            <v>CLAESSENS WALTER</v>
          </cell>
          <cell r="C748" t="str">
            <v>WM</v>
          </cell>
          <cell r="E748">
            <v>27</v>
          </cell>
          <cell r="F748" t="str">
            <v>2°</v>
          </cell>
        </row>
        <row r="749">
          <cell r="A749">
            <v>8939</v>
          </cell>
          <cell r="B749" t="str">
            <v>CORNIL PASCAL</v>
          </cell>
          <cell r="C749" t="str">
            <v>WM</v>
          </cell>
          <cell r="E749">
            <v>34</v>
          </cell>
          <cell r="F749" t="str">
            <v>1°</v>
          </cell>
        </row>
        <row r="750">
          <cell r="A750">
            <v>1188</v>
          </cell>
          <cell r="B750" t="str">
            <v>DE CLEEN JOERI</v>
          </cell>
          <cell r="C750" t="str">
            <v>WM</v>
          </cell>
          <cell r="E750">
            <v>34</v>
          </cell>
          <cell r="F750" t="str">
            <v>1°</v>
          </cell>
        </row>
        <row r="751">
          <cell r="A751">
            <v>1189</v>
          </cell>
          <cell r="B751" t="str">
            <v>DE CLEEN SYLVAIN</v>
          </cell>
          <cell r="C751" t="str">
            <v>WM</v>
          </cell>
          <cell r="E751">
            <v>42</v>
          </cell>
          <cell r="F751" t="str">
            <v>exc</v>
          </cell>
        </row>
        <row r="752">
          <cell r="A752">
            <v>8077</v>
          </cell>
          <cell r="B752" t="str">
            <v>DE WOLF ALFONS</v>
          </cell>
          <cell r="C752" t="str">
            <v>WM</v>
          </cell>
          <cell r="E752">
            <v>34</v>
          </cell>
          <cell r="F752" t="str">
            <v>1°</v>
          </cell>
        </row>
        <row r="753">
          <cell r="A753">
            <v>4666</v>
          </cell>
          <cell r="B753" t="str">
            <v>DECONINCK FRANKY</v>
          </cell>
          <cell r="C753" t="str">
            <v>WM</v>
          </cell>
          <cell r="E753">
            <v>27</v>
          </cell>
          <cell r="F753" t="str">
            <v>2°</v>
          </cell>
        </row>
        <row r="754">
          <cell r="A754">
            <v>1195</v>
          </cell>
          <cell r="B754" t="str">
            <v>DELVAUX BENONI</v>
          </cell>
          <cell r="C754" t="str">
            <v>WM</v>
          </cell>
          <cell r="E754">
            <v>42</v>
          </cell>
          <cell r="F754" t="str">
            <v>exc</v>
          </cell>
        </row>
        <row r="755">
          <cell r="A755">
            <v>2215</v>
          </cell>
          <cell r="B755" t="str">
            <v>FORTON FRANCIS</v>
          </cell>
          <cell r="C755" t="str">
            <v>WM</v>
          </cell>
          <cell r="E755">
            <v>60</v>
          </cell>
          <cell r="F755" t="str">
            <v>ere</v>
          </cell>
        </row>
        <row r="756">
          <cell r="A756">
            <v>8026</v>
          </cell>
          <cell r="B756" t="str">
            <v>HOFMAN Glen</v>
          </cell>
          <cell r="C756" t="str">
            <v>WM</v>
          </cell>
          <cell r="E756">
            <v>60</v>
          </cell>
          <cell r="F756" t="str">
            <v>ere</v>
          </cell>
        </row>
        <row r="757">
          <cell r="A757">
            <v>1004</v>
          </cell>
          <cell r="B757" t="str">
            <v>HOSTENS STEFAAN</v>
          </cell>
          <cell r="C757" t="str">
            <v>WM</v>
          </cell>
          <cell r="E757">
            <v>34</v>
          </cell>
          <cell r="F757" t="str">
            <v>1°</v>
          </cell>
        </row>
        <row r="758">
          <cell r="A758">
            <v>5430</v>
          </cell>
          <cell r="B758" t="str">
            <v>MUYLAERT DIRK</v>
          </cell>
          <cell r="C758" t="str">
            <v>WM</v>
          </cell>
          <cell r="E758">
            <v>42</v>
          </cell>
          <cell r="F758" t="str">
            <v>exc</v>
          </cell>
        </row>
        <row r="759">
          <cell r="A759">
            <v>1005</v>
          </cell>
          <cell r="B759" t="str">
            <v>PEETERS LEO</v>
          </cell>
          <cell r="C759" t="str">
            <v>WM</v>
          </cell>
          <cell r="E759">
            <v>27</v>
          </cell>
          <cell r="F759" t="str">
            <v>2°</v>
          </cell>
        </row>
        <row r="760">
          <cell r="A760">
            <v>4405</v>
          </cell>
          <cell r="B760" t="str">
            <v>SCHIETTECATTE YVES</v>
          </cell>
          <cell r="C760" t="str">
            <v>WM</v>
          </cell>
          <cell r="E760">
            <v>42</v>
          </cell>
          <cell r="F760" t="str">
            <v>exc</v>
          </cell>
        </row>
        <row r="761">
          <cell r="A761">
            <v>2192</v>
          </cell>
          <cell r="B761" t="str">
            <v>STERCKVAL MICHEL</v>
          </cell>
          <cell r="C761" t="str">
            <v>WM</v>
          </cell>
          <cell r="E761">
            <v>34</v>
          </cell>
          <cell r="F761" t="str">
            <v>1°</v>
          </cell>
        </row>
        <row r="762">
          <cell r="A762">
            <v>1168</v>
          </cell>
          <cell r="B762" t="str">
            <v>VAN BAREL FERDINAND</v>
          </cell>
          <cell r="C762" t="str">
            <v>WM</v>
          </cell>
          <cell r="E762">
            <v>34</v>
          </cell>
          <cell r="F762" t="str">
            <v>1°</v>
          </cell>
        </row>
        <row r="763">
          <cell r="A763">
            <v>5727</v>
          </cell>
          <cell r="B763" t="str">
            <v>VAN GOETHEM BENNY</v>
          </cell>
          <cell r="C763" t="str">
            <v>WM</v>
          </cell>
          <cell r="E763">
            <v>27</v>
          </cell>
          <cell r="F763" t="str">
            <v>2°</v>
          </cell>
        </row>
        <row r="764">
          <cell r="A764">
            <v>4842</v>
          </cell>
          <cell r="B764" t="str">
            <v>WAUTERS TOM</v>
          </cell>
          <cell r="C764" t="str">
            <v>WM</v>
          </cell>
          <cell r="E764">
            <v>34</v>
          </cell>
          <cell r="F764" t="str">
            <v>1°</v>
          </cell>
        </row>
        <row r="765">
          <cell r="A765">
            <v>2206</v>
          </cell>
          <cell r="B765" t="str">
            <v>WEEREMANS DIRK</v>
          </cell>
          <cell r="C765" t="str">
            <v>WM</v>
          </cell>
          <cell r="E765">
            <v>60</v>
          </cell>
          <cell r="F765" t="str">
            <v>ere</v>
          </cell>
        </row>
        <row r="766">
          <cell r="A766">
            <v>7521</v>
          </cell>
          <cell r="B766" t="str">
            <v>VERBERT Eddy</v>
          </cell>
          <cell r="C766" t="str">
            <v>WM</v>
          </cell>
          <cell r="E766">
            <v>34</v>
          </cell>
          <cell r="F766" t="str">
            <v>1°</v>
          </cell>
        </row>
        <row r="767">
          <cell r="A767">
            <v>8254</v>
          </cell>
          <cell r="B767" t="str">
            <v>SOUMAGNE Pierre</v>
          </cell>
          <cell r="C767" t="str">
            <v>WM</v>
          </cell>
          <cell r="E767">
            <v>60</v>
          </cell>
          <cell r="F767" t="str">
            <v>ere</v>
          </cell>
        </row>
        <row r="768">
          <cell r="A768">
            <v>6953</v>
          </cell>
          <cell r="B768" t="str">
            <v>DEWIT Anthony</v>
          </cell>
          <cell r="C768" t="str">
            <v>WM</v>
          </cell>
          <cell r="E768">
            <v>27</v>
          </cell>
          <cell r="F768" t="str">
            <v>2°</v>
          </cell>
        </row>
        <row r="769">
          <cell r="A769">
            <v>6851</v>
          </cell>
          <cell r="B769" t="str">
            <v>ALLEMAN Marc</v>
          </cell>
          <cell r="C769" t="str">
            <v>WM</v>
          </cell>
          <cell r="E769">
            <v>42</v>
          </cell>
          <cell r="F769" t="str">
            <v>exc</v>
          </cell>
        </row>
        <row r="770">
          <cell r="A770">
            <v>2292</v>
          </cell>
          <cell r="B770" t="str">
            <v>SLAGMOLEN FREDERIK</v>
          </cell>
          <cell r="C770" t="str">
            <v>WM</v>
          </cell>
          <cell r="E770">
            <v>27</v>
          </cell>
          <cell r="F770" t="str">
            <v>2°</v>
          </cell>
        </row>
        <row r="771">
          <cell r="A771">
            <v>9775</v>
          </cell>
          <cell r="B771" t="str">
            <v>COLAERT René</v>
          </cell>
          <cell r="C771" t="str">
            <v>WM</v>
          </cell>
          <cell r="E771">
            <v>27</v>
          </cell>
          <cell r="F771" t="str">
            <v>2°</v>
          </cell>
        </row>
        <row r="772">
          <cell r="A772">
            <v>9790</v>
          </cell>
          <cell r="B772" t="str">
            <v>DE MOL Eddy</v>
          </cell>
          <cell r="C772" t="str">
            <v>WM</v>
          </cell>
          <cell r="E772">
            <v>22</v>
          </cell>
          <cell r="F772" t="str">
            <v>3°</v>
          </cell>
        </row>
        <row r="773">
          <cell r="A773">
            <v>2279</v>
          </cell>
          <cell r="B773" t="str">
            <v>DEWIT Freddy</v>
          </cell>
          <cell r="C773" t="str">
            <v>WM</v>
          </cell>
          <cell r="E773">
            <v>22</v>
          </cell>
          <cell r="F773" t="str">
            <v>3°</v>
          </cell>
        </row>
        <row r="774">
          <cell r="A774">
            <v>9758</v>
          </cell>
          <cell r="B774" t="str">
            <v>WENSELAERS Frieda</v>
          </cell>
          <cell r="C774" t="str">
            <v>WM</v>
          </cell>
          <cell r="E774">
            <v>15</v>
          </cell>
          <cell r="F774" t="str">
            <v>5°</v>
          </cell>
        </row>
        <row r="775">
          <cell r="A775">
            <v>6151</v>
          </cell>
          <cell r="B775" t="str">
            <v>VAN OVERSCHELDE Bonny</v>
          </cell>
          <cell r="C775" t="str">
            <v>WM</v>
          </cell>
          <cell r="E775">
            <v>27</v>
          </cell>
          <cell r="F775" t="str">
            <v>2°</v>
          </cell>
        </row>
        <row r="776">
          <cell r="A776">
            <v>7926</v>
          </cell>
          <cell r="B776" t="str">
            <v>TACHOIRE Alain</v>
          </cell>
          <cell r="C776" t="str">
            <v>WM</v>
          </cell>
        </row>
        <row r="777">
          <cell r="A777">
            <v>7928</v>
          </cell>
          <cell r="B777" t="str">
            <v>VAN ETTEN Sam</v>
          </cell>
          <cell r="C777" t="str">
            <v>WM</v>
          </cell>
        </row>
        <row r="779">
          <cell r="A779">
            <v>4691</v>
          </cell>
          <cell r="B779" t="str">
            <v>D'HONDT Hervé</v>
          </cell>
          <cell r="C779" t="str">
            <v>WOH</v>
          </cell>
          <cell r="F779" t="b">
            <v>0</v>
          </cell>
        </row>
        <row r="780">
          <cell r="A780">
            <v>4701</v>
          </cell>
          <cell r="B780" t="str">
            <v>WERBROUCK Donald</v>
          </cell>
          <cell r="C780" t="str">
            <v>WOH</v>
          </cell>
          <cell r="E780">
            <v>18</v>
          </cell>
          <cell r="F780" t="str">
            <v>4°</v>
          </cell>
        </row>
        <row r="781">
          <cell r="A781">
            <v>6722</v>
          </cell>
          <cell r="B781" t="str">
            <v>GRYSON Dirk</v>
          </cell>
          <cell r="C781" t="str">
            <v>WOH</v>
          </cell>
          <cell r="F781" t="b">
            <v>0</v>
          </cell>
        </row>
        <row r="782">
          <cell r="A782">
            <v>7314</v>
          </cell>
          <cell r="B782" t="str">
            <v>DEMAN Leon</v>
          </cell>
          <cell r="C782" t="str">
            <v>WOH</v>
          </cell>
          <cell r="F782" t="b">
            <v>0</v>
          </cell>
        </row>
        <row r="783">
          <cell r="A783">
            <v>7315</v>
          </cell>
          <cell r="B783" t="str">
            <v>EVERAERDT Corneel</v>
          </cell>
          <cell r="C783" t="str">
            <v>WOH</v>
          </cell>
          <cell r="F783" t="b">
            <v>0</v>
          </cell>
        </row>
        <row r="784">
          <cell r="A784">
            <v>8528</v>
          </cell>
          <cell r="B784" t="str">
            <v>VANACKER Jozef</v>
          </cell>
          <cell r="C784" t="str">
            <v>WOH</v>
          </cell>
          <cell r="F784" t="b">
            <v>0</v>
          </cell>
        </row>
        <row r="785">
          <cell r="A785">
            <v>8687</v>
          </cell>
          <cell r="B785" t="str">
            <v>DESWARTE Willy</v>
          </cell>
          <cell r="C785" t="str">
            <v>WOH</v>
          </cell>
          <cell r="F785" t="b">
            <v>0</v>
          </cell>
        </row>
        <row r="786">
          <cell r="A786">
            <v>8872</v>
          </cell>
          <cell r="B786" t="str">
            <v>BEIRNAERT Arthur</v>
          </cell>
          <cell r="C786" t="str">
            <v>WOH</v>
          </cell>
          <cell r="F786" t="b">
            <v>0</v>
          </cell>
        </row>
        <row r="787">
          <cell r="A787">
            <v>8875</v>
          </cell>
          <cell r="B787" t="str">
            <v>DEBUSSCHERE Dries</v>
          </cell>
          <cell r="C787" t="str">
            <v>WOH</v>
          </cell>
          <cell r="F787" t="b">
            <v>0</v>
          </cell>
        </row>
        <row r="788">
          <cell r="A788">
            <v>9074</v>
          </cell>
          <cell r="B788" t="str">
            <v>VANBIERVLIET Geert</v>
          </cell>
          <cell r="C788" t="str">
            <v>WOH</v>
          </cell>
          <cell r="F788" t="b">
            <v>0</v>
          </cell>
        </row>
        <row r="789">
          <cell r="A789">
            <v>9270</v>
          </cell>
          <cell r="B789" t="str">
            <v>DESWARTE Franky</v>
          </cell>
          <cell r="C789" t="str">
            <v>WOH</v>
          </cell>
          <cell r="F789" t="b">
            <v>0</v>
          </cell>
        </row>
        <row r="790">
          <cell r="A790">
            <v>9271</v>
          </cell>
          <cell r="B790" t="str">
            <v>VAN ACKER Frank</v>
          </cell>
          <cell r="C790" t="str">
            <v>WOH</v>
          </cell>
          <cell r="F790" t="b">
            <v>0</v>
          </cell>
        </row>
        <row r="791">
          <cell r="A791">
            <v>5183</v>
          </cell>
          <cell r="B791" t="str">
            <v>BOEDTS Freddy</v>
          </cell>
          <cell r="C791" t="str">
            <v>WOH</v>
          </cell>
          <cell r="F791" t="b">
            <v>0</v>
          </cell>
        </row>
        <row r="792">
          <cell r="A792">
            <v>5717</v>
          </cell>
          <cell r="B792" t="str">
            <v>ACX Dirk</v>
          </cell>
          <cell r="C792" t="str">
            <v>WOH</v>
          </cell>
          <cell r="E792">
            <v>22</v>
          </cell>
          <cell r="F792" t="str">
            <v>3°</v>
          </cell>
        </row>
        <row r="793">
          <cell r="A793">
            <v>9856</v>
          </cell>
          <cell r="B793" t="str">
            <v>ALGOET Marc</v>
          </cell>
          <cell r="C793" t="str">
            <v>WOH</v>
          </cell>
        </row>
        <row r="795">
          <cell r="A795">
            <v>7946</v>
          </cell>
          <cell r="B795" t="str">
            <v>KLINKHAMERS Paul</v>
          </cell>
          <cell r="C795" t="str">
            <v>DE DEK.</v>
          </cell>
          <cell r="E795">
            <v>27</v>
          </cell>
          <cell r="F795" t="str">
            <v>2°</v>
          </cell>
        </row>
        <row r="796">
          <cell r="A796">
            <v>1038</v>
          </cell>
          <cell r="B796" t="str">
            <v>WAUMANS,Florent</v>
          </cell>
          <cell r="C796" t="str">
            <v>DE DEK.</v>
          </cell>
          <cell r="E796">
            <v>42</v>
          </cell>
          <cell r="F796" t="str">
            <v>exc</v>
          </cell>
        </row>
        <row r="819">
          <cell r="B819" t="str">
            <v xml:space="preserve"> </v>
          </cell>
        </row>
        <row r="825">
          <cell r="E825">
            <v>27</v>
          </cell>
        </row>
        <row r="831">
          <cell r="B831" t="str">
            <v xml:space="preserve"> </v>
          </cell>
        </row>
        <row r="836">
          <cell r="A836">
            <v>4487</v>
          </cell>
          <cell r="B836" t="str">
            <v>VAN DE VOORDE Luc</v>
          </cell>
          <cell r="E836">
            <v>42</v>
          </cell>
          <cell r="F836" t="str">
            <v>exc</v>
          </cell>
        </row>
        <row r="837">
          <cell r="A837">
            <v>6577</v>
          </cell>
          <cell r="B837" t="str">
            <v>SCIACCA Emilio</v>
          </cell>
          <cell r="E837">
            <v>60</v>
          </cell>
          <cell r="F837" t="str">
            <v>ere</v>
          </cell>
        </row>
        <row r="838">
          <cell r="A838">
            <v>1040</v>
          </cell>
          <cell r="B838" t="str">
            <v>SERGEANT Etienne</v>
          </cell>
          <cell r="E838">
            <v>15</v>
          </cell>
          <cell r="F838" t="str">
            <v>5°</v>
          </cell>
        </row>
        <row r="839">
          <cell r="A839">
            <v>9519</v>
          </cell>
          <cell r="B839" t="str">
            <v>HUT Joop</v>
          </cell>
          <cell r="F839" t="b">
            <v>0</v>
          </cell>
        </row>
        <row r="840">
          <cell r="A840">
            <v>5798</v>
          </cell>
          <cell r="B840" t="str">
            <v>van Manen Bert</v>
          </cell>
          <cell r="E840">
            <v>60</v>
          </cell>
          <cell r="F840" t="str">
            <v>ere</v>
          </cell>
        </row>
        <row r="842">
          <cell r="A842">
            <v>9975</v>
          </cell>
          <cell r="B842" t="str">
            <v>WILLEMS Peter</v>
          </cell>
          <cell r="E842">
            <v>42</v>
          </cell>
          <cell r="F842" t="str">
            <v>exc</v>
          </cell>
        </row>
        <row r="843">
          <cell r="A843">
            <v>7685</v>
          </cell>
          <cell r="B843" t="str">
            <v>Hanskens Stephaan</v>
          </cell>
          <cell r="E843">
            <v>15</v>
          </cell>
          <cell r="F843" t="str">
            <v>5°</v>
          </cell>
        </row>
        <row r="844">
          <cell r="A844">
            <v>1044</v>
          </cell>
          <cell r="B844" t="str">
            <v>Coppens Jimmy</v>
          </cell>
          <cell r="E844">
            <v>15</v>
          </cell>
          <cell r="F844" t="str">
            <v>5°</v>
          </cell>
        </row>
        <row r="846">
          <cell r="A846">
            <v>9594</v>
          </cell>
          <cell r="B846" t="str">
            <v>VAN QUAETHEM Romain</v>
          </cell>
          <cell r="F846" t="b">
            <v>0</v>
          </cell>
        </row>
        <row r="848">
          <cell r="A848">
            <v>4528</v>
          </cell>
          <cell r="B848" t="str">
            <v>VAN HANEGEM Nico</v>
          </cell>
          <cell r="E848">
            <v>42</v>
          </cell>
          <cell r="F848" t="str">
            <v>exc</v>
          </cell>
        </row>
        <row r="849">
          <cell r="A849">
            <v>8889</v>
          </cell>
          <cell r="B849" t="str">
            <v>DE PREST Alex</v>
          </cell>
          <cell r="E849">
            <v>22</v>
          </cell>
          <cell r="F849" t="str">
            <v>3°</v>
          </cell>
        </row>
        <row r="850">
          <cell r="A850">
            <v>9423</v>
          </cell>
          <cell r="B850" t="str">
            <v>DE GOQUE Guy</v>
          </cell>
          <cell r="E850">
            <v>22</v>
          </cell>
          <cell r="F850" t="str">
            <v>3°</v>
          </cell>
        </row>
        <row r="851">
          <cell r="A851">
            <v>1039</v>
          </cell>
          <cell r="B851" t="str">
            <v>WIEME Koenraad</v>
          </cell>
          <cell r="E851">
            <v>27</v>
          </cell>
          <cell r="F851" t="str">
            <v>2°</v>
          </cell>
        </row>
        <row r="852">
          <cell r="A852">
            <v>1033</v>
          </cell>
          <cell r="B852" t="str">
            <v>DE CASTER Marc</v>
          </cell>
          <cell r="E852">
            <v>15</v>
          </cell>
          <cell r="F852" t="str">
            <v>5°</v>
          </cell>
        </row>
        <row r="853">
          <cell r="A853">
            <v>8426</v>
          </cell>
          <cell r="B853" t="str">
            <v>MOEYKENS Michel</v>
          </cell>
          <cell r="E853">
            <v>22</v>
          </cell>
          <cell r="F853" t="str">
            <v>3°</v>
          </cell>
        </row>
        <row r="855">
          <cell r="A855">
            <v>8347</v>
          </cell>
          <cell r="B855" t="str">
            <v>BUYENS Pascal</v>
          </cell>
          <cell r="E855">
            <v>22</v>
          </cell>
          <cell r="F855" t="str">
            <v>3°</v>
          </cell>
        </row>
        <row r="856">
          <cell r="A856">
            <v>8886</v>
          </cell>
          <cell r="B856" t="str">
            <v>DELTENRE Pascal</v>
          </cell>
          <cell r="E856">
            <v>22</v>
          </cell>
          <cell r="F856" t="str">
            <v>3°</v>
          </cell>
        </row>
        <row r="857">
          <cell r="A857">
            <v>8887</v>
          </cell>
          <cell r="B857" t="str">
            <v>VANLANCKER Marc</v>
          </cell>
          <cell r="E857">
            <v>34</v>
          </cell>
          <cell r="F857" t="str">
            <v>1°</v>
          </cell>
        </row>
        <row r="858">
          <cell r="A858">
            <v>9523</v>
          </cell>
          <cell r="B858" t="str">
            <v>DE LANGHE François</v>
          </cell>
          <cell r="E858">
            <v>15</v>
          </cell>
          <cell r="F858" t="str">
            <v>5°</v>
          </cell>
        </row>
        <row r="860">
          <cell r="A860">
            <v>1344</v>
          </cell>
          <cell r="B860" t="str">
            <v>VERHAEGEN Marc</v>
          </cell>
          <cell r="C860" t="str">
            <v>ODM</v>
          </cell>
          <cell r="E860">
            <v>42</v>
          </cell>
          <cell r="F860" t="str">
            <v>exc</v>
          </cell>
        </row>
        <row r="861">
          <cell r="A861">
            <v>9792</v>
          </cell>
          <cell r="B861" t="str">
            <v>SCHURMANN Jack</v>
          </cell>
          <cell r="C861" t="str">
            <v>ODM</v>
          </cell>
          <cell r="E861">
            <v>22</v>
          </cell>
          <cell r="F861" t="str">
            <v>3°</v>
          </cell>
        </row>
        <row r="862">
          <cell r="A862">
            <v>1038</v>
          </cell>
          <cell r="B862" t="str">
            <v>WAUMANS Florent</v>
          </cell>
          <cell r="E862">
            <v>42</v>
          </cell>
          <cell r="F862" t="str">
            <v>exc</v>
          </cell>
        </row>
        <row r="863">
          <cell r="A863">
            <v>7646</v>
          </cell>
          <cell r="B863" t="str">
            <v>KLINKHAMERS Paul</v>
          </cell>
          <cell r="E863">
            <v>27</v>
          </cell>
          <cell r="F863" t="str">
            <v>2°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9"/>
  <sheetViews>
    <sheetView tabSelected="1" workbookViewId="0">
      <selection activeCell="S22" sqref="S22:S23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2"/>
    </row>
    <row r="2" spans="1:49" ht="2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"/>
    </row>
    <row r="3" spans="1:49" ht="20.25" customHeight="1" x14ac:dyDescent="0.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6"/>
    </row>
    <row r="4" spans="1:49" ht="18.75" customHeight="1" x14ac:dyDescent="0.4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</row>
    <row r="5" spans="1:49" ht="3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4"/>
    </row>
    <row r="6" spans="1:49" ht="15" x14ac:dyDescent="0.2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</row>
    <row r="7" spans="1:49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 t="s">
        <v>4</v>
      </c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4"/>
    </row>
    <row r="9" spans="1:49" ht="15" x14ac:dyDescent="0.25">
      <c r="A9" s="15" t="s">
        <v>5</v>
      </c>
      <c r="B9" s="15"/>
      <c r="C9" s="16"/>
      <c r="D9" s="16"/>
      <c r="E9" s="16"/>
      <c r="F9" s="12"/>
      <c r="G9" s="12"/>
      <c r="H9" s="12"/>
      <c r="I9" s="12"/>
      <c r="J9" s="12"/>
      <c r="K9" s="12"/>
      <c r="L9" s="12"/>
      <c r="M9" s="12"/>
    </row>
    <row r="10" spans="1:49" ht="6.75" customHeight="1" x14ac:dyDescent="0.2"/>
    <row r="11" spans="1:49" x14ac:dyDescent="0.2">
      <c r="A11" s="17">
        <v>9807</v>
      </c>
      <c r="B11" s="18"/>
      <c r="D11" s="19" t="str">
        <f>VLOOKUP(A11,[1]leden!A$1:C$65536,2,FALSE)</f>
        <v>DE BRUYCKER Pierre</v>
      </c>
      <c r="E11" s="20"/>
      <c r="F11" s="20"/>
      <c r="G11" s="20"/>
      <c r="H11" s="20"/>
      <c r="I11" s="20"/>
      <c r="J11" s="21"/>
      <c r="L11" s="19" t="str">
        <f>VLOOKUP(A11,[1]leden!A$1:C$65536,3,FALSE)</f>
        <v>K.EBC</v>
      </c>
      <c r="M11" s="21"/>
      <c r="O11" s="22" t="str">
        <f>VLOOKUP(A11,[1]leden!A$1:F$65536,6,FALSE)</f>
        <v>4°</v>
      </c>
      <c r="P11" s="22" t="e">
        <f>VLOOKUP(A11,[1]leden!A$1:C$65536,4,FALSE)</f>
        <v>#REF!</v>
      </c>
      <c r="R11" s="23">
        <v>18</v>
      </c>
      <c r="S11" s="23">
        <v>29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P11" s="24">
        <f>ROUNDDOWN(AV11/AW11,3)</f>
        <v>0.62</v>
      </c>
      <c r="AQ11" s="25"/>
      <c r="AR11" s="22"/>
      <c r="AS11" s="22" t="str">
        <f>IF(AP11&lt;0.335,"OG",IF(AND(AP11&gt;=0.335,AP11&lt;0.405),"MG",IF(AND(AP11&gt;=0.405,AP11&lt;0.495),"PR",IF(AND(AP11&gt;=0.495,AP11&lt;0.61),"DPR",IF(AND(AP11&gt;=0.61,AP11&lt;0.765),"DRPR")))))</f>
        <v>DRPR</v>
      </c>
      <c r="AV11">
        <f>SUM(R11,U11,X11,AA11,AD11,AG11,AJ11,AM11)</f>
        <v>18</v>
      </c>
      <c r="AW11">
        <f>SUM(S11,V11,Y11,AB11,AE11,AH11,AK11,AN11)</f>
        <v>29</v>
      </c>
    </row>
    <row r="12" spans="1:49" ht="6" customHeight="1" x14ac:dyDescent="0.2">
      <c r="A12" s="26"/>
      <c r="B12" s="26"/>
      <c r="L12" s="22"/>
      <c r="M12" s="22"/>
      <c r="P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P12" s="22"/>
      <c r="AQ12" s="22"/>
      <c r="AR12" s="22"/>
      <c r="AS12" s="22"/>
    </row>
    <row r="13" spans="1:49" x14ac:dyDescent="0.2">
      <c r="A13" s="17">
        <v>9993</v>
      </c>
      <c r="B13" s="18"/>
      <c r="D13" s="19" t="str">
        <f>VLOOKUP(A13,[1]leden!A$1:C$65536,2,FALSE)</f>
        <v>VAN DEN BERGEN Joêl</v>
      </c>
      <c r="E13" s="20"/>
      <c r="F13" s="20"/>
      <c r="G13" s="20"/>
      <c r="H13" s="20"/>
      <c r="I13" s="20"/>
      <c r="J13" s="21"/>
      <c r="L13" s="19" t="str">
        <f>VLOOKUP(A13,[1]leden!A$1:C$65536,3,FALSE)</f>
        <v>OBA</v>
      </c>
      <c r="M13" s="21"/>
      <c r="O13" s="22" t="str">
        <f>VLOOKUP(A13,[1]leden!A$1:F$65536,6,FALSE)</f>
        <v>4°</v>
      </c>
      <c r="P13" s="22" t="e">
        <f>VLOOKUP(A13,[1]leden!A$1:C$65536,4,FALSE)</f>
        <v>#REF!</v>
      </c>
      <c r="R13" s="23">
        <v>7</v>
      </c>
      <c r="S13" s="23">
        <v>45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P13" s="24">
        <f>ROUNDDOWN(AV13/AW13,3)</f>
        <v>0.155</v>
      </c>
      <c r="AQ13" s="25"/>
      <c r="AR13" s="22"/>
      <c r="AS13" s="22" t="str">
        <f>IF(AP13&lt;0.335,"OG",IF(AND(AP13&gt;=0.335,AP13&lt;0.405),"MG",IF(AND(AP13&gt;=0.405,AP13&lt;0.495),"PR",IF(AND(AP13&gt;=0.495,AP13&lt;0.61),"DPR",IF(AND(AP13&gt;=0.61,AP13&lt;0.765),"DRPR")))))</f>
        <v>OG</v>
      </c>
      <c r="AV13">
        <f>SUM(R13,U13,X13,AA13,AD13,AG13,AJ13,AM13)</f>
        <v>7</v>
      </c>
      <c r="AW13">
        <f>SUM(S13,V13,Y13,AB13,AE13,AH13,AK13,AN13)</f>
        <v>45</v>
      </c>
    </row>
    <row r="14" spans="1:49" ht="4.5" customHeight="1" x14ac:dyDescent="0.2">
      <c r="A14" s="26"/>
      <c r="B14" s="26"/>
      <c r="L14" s="22"/>
      <c r="M14" s="22"/>
      <c r="P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P14" s="22"/>
      <c r="AQ14" s="22"/>
      <c r="AR14" s="22"/>
      <c r="AS14" s="22"/>
    </row>
    <row r="15" spans="1:49" x14ac:dyDescent="0.2">
      <c r="A15" s="17">
        <v>4158</v>
      </c>
      <c r="B15" s="18"/>
      <c r="D15" s="19" t="str">
        <f>VLOOKUP(A15,[1]leden!A$1:C$65536,2,FALSE)</f>
        <v>BAUWENS Freddy</v>
      </c>
      <c r="E15" s="20"/>
      <c r="F15" s="20"/>
      <c r="G15" s="20"/>
      <c r="H15" s="20"/>
      <c r="I15" s="20"/>
      <c r="J15" s="21"/>
      <c r="L15" s="19" t="str">
        <f>VLOOKUP(A15,[1]leden!A$1:C$65536,3,FALSE)</f>
        <v>OBA</v>
      </c>
      <c r="M15" s="21"/>
      <c r="O15" s="22" t="str">
        <f>VLOOKUP(A15,[1]leden!A$1:F$65536,6,FALSE)</f>
        <v>4°</v>
      </c>
      <c r="P15" s="22" t="e">
        <f>VLOOKUP(A15,[1]leden!A$1:C$65536,4,FALSE)</f>
        <v>#REF!</v>
      </c>
      <c r="R15" s="23">
        <v>16</v>
      </c>
      <c r="S15" s="23">
        <v>58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P15" s="24">
        <f>ROUNDDOWN(AV15/AW15,3)</f>
        <v>0.27500000000000002</v>
      </c>
      <c r="AQ15" s="25"/>
      <c r="AR15" s="22"/>
      <c r="AS15" s="22" t="str">
        <f>IF(AP15&lt;0.335,"OG",IF(AND(AP15&gt;=0.335,AP15&lt;0.405),"MG",IF(AND(AP15&gt;=0.405,AP15&lt;0.495),"PR",IF(AND(AP15&gt;=0.495,AP15&lt;0.61),"DPR",IF(AND(AP15&gt;=0.61,AP15&lt;0.765),"DRPR")))))</f>
        <v>OG</v>
      </c>
      <c r="AV15">
        <f>SUM(R15,U15,X15,AA15,AD15,AG15,AJ15,AM15)</f>
        <v>16</v>
      </c>
      <c r="AW15">
        <f>SUM(S15,V15,Y15,AB15,AE15,AH15,AK15,AN15)</f>
        <v>58</v>
      </c>
    </row>
    <row r="16" spans="1:49" ht="4.5" customHeight="1" x14ac:dyDescent="0.2">
      <c r="AP16" s="26"/>
      <c r="AQ16" s="26"/>
      <c r="AR16" s="26"/>
      <c r="AS16" s="26"/>
    </row>
    <row r="17" spans="1:49" x14ac:dyDescent="0.2">
      <c r="A17" s="17">
        <v>7906</v>
      </c>
      <c r="B17" s="18"/>
      <c r="D17" s="19" t="str">
        <f>VLOOKUP(A17,[1]leden!A$1:C$65536,2,FALSE)</f>
        <v>DE CLERCQ Carlos</v>
      </c>
      <c r="E17" s="20"/>
      <c r="F17" s="20"/>
      <c r="G17" s="20"/>
      <c r="H17" s="20"/>
      <c r="I17" s="20"/>
      <c r="J17" s="21"/>
      <c r="L17" s="19" t="str">
        <f>VLOOKUP(A17,[1]leden!A$1:C$65536,3,FALSE)</f>
        <v>K.EBC</v>
      </c>
      <c r="M17" s="21"/>
      <c r="O17" s="22" t="str">
        <f>VLOOKUP(A17,[1]leden!A$1:F$65536,6,FALSE)</f>
        <v>4°</v>
      </c>
      <c r="P17" s="22" t="e">
        <f>VLOOKUP(A17,[1]leden!A$1:C$65536,4,FALSE)</f>
        <v>#REF!</v>
      </c>
      <c r="R17" s="23">
        <v>13</v>
      </c>
      <c r="S17" s="23">
        <v>57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P17" s="24">
        <f>ROUNDDOWN(AV17/AW17,3)</f>
        <v>0.22800000000000001</v>
      </c>
      <c r="AQ17" s="25"/>
      <c r="AR17" s="22"/>
      <c r="AS17" s="22" t="str">
        <f>IF(AP17&lt;0.335,"OG",IF(AND(AP17&gt;=0.335,AP17&lt;0.405),"MG",IF(AND(AP17&gt;=0.405,AP17&lt;0.495),"PR",IF(AND(AP17&gt;=0.495,AP17&lt;0.61),"DPR",IF(AND(AP17&gt;=0.61,AP17&lt;0.765),"DRPR")))))</f>
        <v>OG</v>
      </c>
      <c r="AV17">
        <f>SUM(R17,U17,X17,AA17,AD17,AG17,AJ17,AM17)</f>
        <v>13</v>
      </c>
      <c r="AW17">
        <f>SUM(S17,V17,Y17,AB17,AE17,AH17,AK17,AN17)</f>
        <v>57</v>
      </c>
    </row>
    <row r="18" spans="1:49" ht="5.25" customHeight="1" x14ac:dyDescent="0.2">
      <c r="AP18" s="26"/>
      <c r="AQ18" s="26"/>
      <c r="AR18" s="26"/>
      <c r="AS18" s="26"/>
    </row>
    <row r="19" spans="1:49" x14ac:dyDescent="0.2">
      <c r="A19" s="17">
        <v>9792</v>
      </c>
      <c r="B19" s="18"/>
      <c r="D19" s="19" t="str">
        <f>VLOOKUP(A19,[1]leden!A$1:C$65536,2,FALSE)</f>
        <v>SCHURMANN Jack</v>
      </c>
      <c r="E19" s="20"/>
      <c r="F19" s="20"/>
      <c r="G19" s="20"/>
      <c r="H19" s="20"/>
      <c r="I19" s="20"/>
      <c r="J19" s="21"/>
      <c r="L19" s="19" t="str">
        <f>VLOOKUP(A19,[1]leden!A$1:C$65536,3,FALSE)</f>
        <v>ODM</v>
      </c>
      <c r="M19" s="21"/>
      <c r="O19" s="22" t="str">
        <f>VLOOKUP(A19,[1]leden!A$1:F$65536,6,FALSE)</f>
        <v>3°</v>
      </c>
      <c r="P19" s="22" t="e">
        <f>VLOOKUP(A19,[1]leden!A$1:C$65536,4,FALSE)</f>
        <v>#REF!</v>
      </c>
      <c r="R19" s="23">
        <v>16</v>
      </c>
      <c r="S19" s="23">
        <v>59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P19" s="24">
        <f>ROUNDDOWN(AV19/AW19,3)</f>
        <v>0.27100000000000002</v>
      </c>
      <c r="AQ19" s="25"/>
      <c r="AR19" s="22"/>
      <c r="AS19" s="22" t="str">
        <f>IF(AP19&lt;0.405,"OG",IF(AND(AP19&gt;=0.405,AP19&lt;0.495),"MG",IF(AND(AP19&gt;=0.495,AP19&lt;0.61),"PR",IF(AND(AP19&gt;=0.61,AP19&lt;0.765),"DPR",IF(AND(AP19&gt;=0.765,AP19&lt;0.95),"DRPR")))))</f>
        <v>OG</v>
      </c>
      <c r="AV19">
        <f>SUM(R19,U19,X19,AA19,AD19,AG19,AJ19,AM19)</f>
        <v>16</v>
      </c>
      <c r="AW19">
        <f>SUM(S19,V19,Y19,AB19,AE19,AH19,AK19,AN19)</f>
        <v>59</v>
      </c>
    </row>
    <row r="20" spans="1:49" ht="3.75" customHeight="1" x14ac:dyDescent="0.2">
      <c r="A20" s="26"/>
      <c r="B20" s="26"/>
      <c r="L20" s="22"/>
      <c r="M20" s="22"/>
      <c r="P20" s="22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P20" s="22"/>
      <c r="AQ20" s="22"/>
      <c r="AR20" s="22"/>
      <c r="AS20" s="22"/>
    </row>
    <row r="21" spans="1:49" x14ac:dyDescent="0.2">
      <c r="A21" s="17">
        <v>9518</v>
      </c>
      <c r="B21" s="18"/>
      <c r="D21" s="19" t="str">
        <f>VLOOKUP(A21,[1]leden!A$1:C$65536,2,FALSE)</f>
        <v>DE MECHELEER Michel</v>
      </c>
      <c r="E21" s="20"/>
      <c r="F21" s="20"/>
      <c r="G21" s="20"/>
      <c r="H21" s="20"/>
      <c r="I21" s="20"/>
      <c r="J21" s="21"/>
      <c r="L21" s="19" t="str">
        <f>VLOOKUP(A21,[1]leden!A$1:C$65536,3,FALSE)</f>
        <v>KOH</v>
      </c>
      <c r="M21" s="21"/>
      <c r="O21" s="22" t="str">
        <f>VLOOKUP(A21,[1]leden!A$1:F$65536,6,FALSE)</f>
        <v>3°</v>
      </c>
      <c r="P21" s="22" t="e">
        <f>VLOOKUP(A21,[1]leden!A$1:C$65536,4,FALSE)</f>
        <v>#REF!</v>
      </c>
      <c r="R21" s="23">
        <v>17</v>
      </c>
      <c r="S21" s="23">
        <v>40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P21" s="24">
        <f>ROUNDDOWN(AV21/AW21,3)</f>
        <v>0.42499999999999999</v>
      </c>
      <c r="AQ21" s="25"/>
      <c r="AR21" s="22"/>
      <c r="AS21" s="22" t="str">
        <f>IF(AP21&lt;0.405,"OG",IF(AND(AP21&gt;=0.405,AP21&lt;0.495),"MG",IF(AND(AP21&gt;=0.495,AP21&lt;0.61),"PR",IF(AND(AP21&gt;=0.61,AP21&lt;0.765),"DPR",IF(AND(AP21&gt;=0.765,AP21&lt;0.95),"DRPR")))))</f>
        <v>MG</v>
      </c>
      <c r="AV21">
        <f>SUM(R21,U21,X21,AA21,AD21,AG21,AJ21,AM21)</f>
        <v>17</v>
      </c>
      <c r="AW21">
        <f>SUM(S21,V21,Y21,AB21,AE21,AH21,AK21,AN21)</f>
        <v>40</v>
      </c>
    </row>
    <row r="22" spans="1:49" ht="3" customHeight="1" x14ac:dyDescent="0.2">
      <c r="A22" s="26"/>
      <c r="B22" s="26"/>
      <c r="L22" s="22"/>
      <c r="M22" s="22"/>
      <c r="P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P22" s="22"/>
      <c r="AQ22" s="22"/>
      <c r="AR22" s="22"/>
      <c r="AS22" s="22"/>
    </row>
    <row r="23" spans="1:49" x14ac:dyDescent="0.2">
      <c r="A23" s="17">
        <v>8678</v>
      </c>
      <c r="B23" s="18"/>
      <c r="D23" s="19" t="str">
        <f>VLOOKUP(A23,[1]leden!A$1:C$65536,2,FALSE)</f>
        <v xml:space="preserve">GHAZAL Ahmad </v>
      </c>
      <c r="E23" s="20"/>
      <c r="F23" s="20"/>
      <c r="G23" s="20"/>
      <c r="H23" s="20"/>
      <c r="I23" s="20"/>
      <c r="J23" s="21"/>
      <c r="L23" s="19" t="str">
        <f>VLOOKUP(A23,[1]leden!A$1:C$65536,3,FALSE)</f>
        <v>K.KN</v>
      </c>
      <c r="M23" s="21"/>
      <c r="O23" s="22" t="str">
        <f>VLOOKUP(A23,[1]leden!A$1:F$65536,6,FALSE)</f>
        <v>3°</v>
      </c>
      <c r="P23" s="22" t="e">
        <f>VLOOKUP(A23,[1]leden!A$1:C$65536,4,FALSE)</f>
        <v>#REF!</v>
      </c>
      <c r="R23" s="27">
        <v>22</v>
      </c>
      <c r="S23" s="27">
        <v>38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P23" s="24">
        <f>ROUNDDOWN(AV23/AW23,3)</f>
        <v>0.57799999999999996</v>
      </c>
      <c r="AQ23" s="25"/>
      <c r="AR23" s="22"/>
      <c r="AS23" s="22" t="str">
        <f>IF(AP23&lt;0.405,"OG",IF(AND(AP23&gt;=0.405,AP23&lt;0.495),"MG",IF(AND(AP23&gt;=0.495,AP23&lt;0.61),"PR",IF(AND(AP23&gt;=0.61,AP23&lt;0.765),"DPR",IF(AND(AP23&gt;=0.765,AP23&lt;0.95),"DRPR")))))</f>
        <v>PR</v>
      </c>
      <c r="AV23">
        <f>SUM(R23,U23,X23,AA23,AD23,AG23,AJ23,AM23)</f>
        <v>22</v>
      </c>
      <c r="AW23">
        <f>SUM(S23,V23,Y23,AB23,AE23,AH23,AK23,AN23)</f>
        <v>38</v>
      </c>
    </row>
    <row r="24" spans="1:49" ht="3.75" customHeight="1" x14ac:dyDescent="0.2">
      <c r="A24" s="26"/>
      <c r="B24" s="26"/>
      <c r="L24" s="22"/>
      <c r="M24" s="22"/>
      <c r="P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P24" s="22"/>
      <c r="AQ24" s="22"/>
      <c r="AR24" s="22"/>
      <c r="AS24" s="22"/>
    </row>
    <row r="25" spans="1:49" x14ac:dyDescent="0.2">
      <c r="A25" s="17">
        <v>6399</v>
      </c>
      <c r="B25" s="18"/>
      <c r="D25" s="19" t="str">
        <f>VLOOKUP(A25,[1]leden!A$1:C$65536,2,FALSE)</f>
        <v>DELAERE Marc</v>
      </c>
      <c r="E25" s="20"/>
      <c r="F25" s="20"/>
      <c r="G25" s="20"/>
      <c r="H25" s="20"/>
      <c r="I25" s="20"/>
      <c r="J25" s="21"/>
      <c r="L25" s="19" t="str">
        <f>VLOOKUP(A25,[1]leden!A$1:C$65536,3,FALSE)</f>
        <v>K.Kn</v>
      </c>
      <c r="M25" s="21"/>
      <c r="O25" s="22" t="str">
        <f>VLOOKUP(A25,[1]leden!A$1:F$65536,6,FALSE)</f>
        <v>3°</v>
      </c>
      <c r="P25" s="22" t="e">
        <f>VLOOKUP(A25,[1]leden!A$1:C$65536,4,FALSE)</f>
        <v>#REF!</v>
      </c>
      <c r="R25" s="23">
        <v>15</v>
      </c>
      <c r="S25" s="23">
        <v>54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P25" s="24">
        <f>ROUNDDOWN(AV25/AW25,3)</f>
        <v>0.27700000000000002</v>
      </c>
      <c r="AQ25" s="25"/>
      <c r="AR25" s="22"/>
      <c r="AS25" s="22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15</v>
      </c>
      <c r="AW25">
        <f>SUM(S25,V25,Y25,AB25,AE25,AH25,AK25,AN25)</f>
        <v>54</v>
      </c>
    </row>
    <row r="26" spans="1:49" ht="4.5" customHeight="1" x14ac:dyDescent="0.2">
      <c r="A26" s="26"/>
      <c r="B26" s="26"/>
      <c r="L26" s="22"/>
      <c r="M26" s="22"/>
      <c r="P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P26" s="22"/>
      <c r="AQ26" s="22"/>
      <c r="AR26" s="22"/>
      <c r="AS26" s="22"/>
    </row>
    <row r="27" spans="1:49" x14ac:dyDescent="0.2">
      <c r="A27" s="17">
        <v>4966</v>
      </c>
      <c r="B27" s="18"/>
      <c r="D27" s="19" t="str">
        <f>VLOOKUP(A27,[1]leden!A$1:C$65536,2,FALSE)</f>
        <v>ROSSEL Francis</v>
      </c>
      <c r="E27" s="20"/>
      <c r="F27" s="20"/>
      <c r="G27" s="20"/>
      <c r="H27" s="20"/>
      <c r="I27" s="20"/>
      <c r="J27" s="21"/>
      <c r="L27" s="19" t="str">
        <f>VLOOKUP(A27,[1]leden!A$1:C$65536,3,FALSE)</f>
        <v>UN</v>
      </c>
      <c r="M27" s="21"/>
      <c r="O27" s="22" t="str">
        <f>VLOOKUP(A27,[1]leden!A$1:F$65536,6,FALSE)</f>
        <v>3°</v>
      </c>
      <c r="P27" s="22" t="e">
        <f>VLOOKUP(A27,[1]leden!A$1:C$65536,4,FALSE)</f>
        <v>#REF!</v>
      </c>
      <c r="R27" s="23">
        <v>10</v>
      </c>
      <c r="S27" s="23">
        <v>44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P27" s="24">
        <f>ROUNDDOWN(AV27/AW27,3)</f>
        <v>0.22700000000000001</v>
      </c>
      <c r="AQ27" s="25"/>
      <c r="AR27" s="22"/>
      <c r="AS27" s="22" t="str">
        <f>IF(AP27&lt;0.405,"OG",IF(AND(AP27&gt;=0.405,AP27&lt;0.495),"MG",IF(AND(AP27&gt;=0.495,AP27&lt;0.61),"PR",IF(AND(AP27&gt;=0.61,AP27&lt;0.765),"DPR",IF(AND(AP27&gt;=0.765,AP27&lt;0.95),"DRPR")))))</f>
        <v>OG</v>
      </c>
      <c r="AV27">
        <f>SUM(R27,U27,X27,AA27,AD27,AG27,AJ27,AM27)</f>
        <v>10</v>
      </c>
      <c r="AW27">
        <f>SUM(S27,V27,Y27,AB27,AE27,AH27,AK27,AN27)</f>
        <v>44</v>
      </c>
    </row>
    <row r="28" spans="1:49" ht="3.75" customHeight="1" x14ac:dyDescent="0.2">
      <c r="A28" s="26"/>
      <c r="B28" s="26"/>
      <c r="L28" s="22"/>
      <c r="M28" s="22"/>
      <c r="P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P28" s="22"/>
      <c r="AQ28" s="22"/>
      <c r="AR28" s="22"/>
      <c r="AS28" s="22"/>
    </row>
    <row r="29" spans="1:49" x14ac:dyDescent="0.2">
      <c r="A29" s="17">
        <v>9057</v>
      </c>
      <c r="B29" s="18"/>
      <c r="D29" s="19" t="str">
        <f>VLOOKUP(A29,[1]leden!A$1:C$65536,2,FALSE)</f>
        <v>BONTE William</v>
      </c>
      <c r="E29" s="20"/>
      <c r="F29" s="20"/>
      <c r="G29" s="20"/>
      <c r="H29" s="20"/>
      <c r="I29" s="20"/>
      <c r="J29" s="21"/>
      <c r="L29" s="19" t="str">
        <f>VLOOKUP(A29,[1]leden!A$1:C$65536,3,FALSE)</f>
        <v>K.EBC</v>
      </c>
      <c r="M29" s="21"/>
      <c r="O29" s="22" t="str">
        <f>VLOOKUP(A29,[1]leden!A$1:F$65536,6,FALSE)</f>
        <v>3°</v>
      </c>
      <c r="P29" s="22" t="e">
        <f>VLOOKUP(A29,[1]leden!A$1:C$65536,4,FALSE)</f>
        <v>#REF!</v>
      </c>
      <c r="R29" s="23">
        <v>7</v>
      </c>
      <c r="S29" s="23">
        <v>47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P29" s="24">
        <f>ROUNDDOWN(AV29/AW29,3)</f>
        <v>0.14799999999999999</v>
      </c>
      <c r="AQ29" s="25"/>
      <c r="AR29" s="22"/>
      <c r="AS29" s="22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7</v>
      </c>
      <c r="AW29">
        <f>SUM(S29,V29,Y29,AB29,AE29,AH29,AK29,AN29)</f>
        <v>47</v>
      </c>
    </row>
    <row r="30" spans="1:49" ht="3" customHeight="1" x14ac:dyDescent="0.2">
      <c r="A30" s="26"/>
      <c r="B30" s="26"/>
      <c r="L30" s="22"/>
      <c r="M30" s="22"/>
      <c r="P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P30" s="22"/>
      <c r="AQ30" s="22"/>
      <c r="AR30" s="22"/>
      <c r="AS30" s="22"/>
    </row>
    <row r="31" spans="1:49" x14ac:dyDescent="0.2">
      <c r="A31" s="17">
        <v>9989</v>
      </c>
      <c r="B31" s="18"/>
      <c r="D31" s="19" t="str">
        <f>VLOOKUP(A31,[1]leden!A$1:C$65536,2,FALSE)</f>
        <v>VAN BOGAERT  Marc</v>
      </c>
      <c r="E31" s="20"/>
      <c r="F31" s="20"/>
      <c r="G31" s="20"/>
      <c r="H31" s="20"/>
      <c r="I31" s="20"/>
      <c r="J31" s="21"/>
      <c r="L31" s="19" t="str">
        <f>VLOOKUP(A31,[1]leden!A$1:C$65536,3,FALSE)</f>
        <v>OBA</v>
      </c>
      <c r="M31" s="21"/>
      <c r="O31" s="22" t="str">
        <f>VLOOKUP(A31,[1]leden!A$1:F$65536,6,FALSE)</f>
        <v>3°</v>
      </c>
      <c r="P31" s="22" t="e">
        <f>VLOOKUP(A31,[1]leden!A$1:C$65536,4,FALSE)</f>
        <v>#REF!</v>
      </c>
      <c r="R31" s="23">
        <v>7</v>
      </c>
      <c r="S31" s="23">
        <v>41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P31" s="24">
        <f>ROUNDDOWN(AV31/AW31,3)</f>
        <v>0.17</v>
      </c>
      <c r="AQ31" s="25"/>
      <c r="AR31" s="22"/>
      <c r="AS31" s="22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7</v>
      </c>
      <c r="AW31">
        <f>SUM(S31,V31,Y31,AB31,AE31,AH31,AK31,AN31)</f>
        <v>41</v>
      </c>
    </row>
    <row r="32" spans="1:49" ht="3.75" customHeight="1" x14ac:dyDescent="0.2">
      <c r="A32" s="26"/>
      <c r="B32" s="26"/>
      <c r="L32" s="22"/>
      <c r="M32" s="22"/>
      <c r="P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P32" s="22"/>
      <c r="AQ32" s="22"/>
      <c r="AR32" s="22"/>
      <c r="AS32" s="22"/>
    </row>
    <row r="33" spans="1:49" x14ac:dyDescent="0.2">
      <c r="A33" s="17">
        <v>4581</v>
      </c>
      <c r="B33" s="18"/>
      <c r="D33" s="19" t="str">
        <f>VLOOKUP(A33,[1]leden!A$1:C$65536,2,FALSE)</f>
        <v>VAN HOOYDONK Guy</v>
      </c>
      <c r="E33" s="20"/>
      <c r="F33" s="20"/>
      <c r="G33" s="20"/>
      <c r="H33" s="20"/>
      <c r="I33" s="20"/>
      <c r="J33" s="21"/>
      <c r="L33" s="19" t="str">
        <f>VLOOKUP(A33,[1]leden!A$1:C$65536,3,FALSE)</f>
        <v>UN</v>
      </c>
      <c r="M33" s="21"/>
      <c r="O33" s="22" t="str">
        <f>VLOOKUP(A33,[1]leden!A$1:F$65536,6,FALSE)</f>
        <v>3°</v>
      </c>
      <c r="P33" s="22" t="e">
        <f>VLOOKUP(A33,[1]leden!A$1:C$65536,4,FALSE)</f>
        <v>#REF!</v>
      </c>
      <c r="R33" s="23">
        <v>8</v>
      </c>
      <c r="S33" s="23">
        <v>36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P33" s="24">
        <f>ROUNDDOWN(AV33/AW33,3)</f>
        <v>0.222</v>
      </c>
      <c r="AQ33" s="25"/>
      <c r="AR33" s="22"/>
      <c r="AS33" s="22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8</v>
      </c>
      <c r="AW33">
        <f>SUM(S33,V33,Y33,AB33,AE33,AH33,AK33,AN33)</f>
        <v>36</v>
      </c>
    </row>
    <row r="34" spans="1:49" ht="6.75" customHeight="1" x14ac:dyDescent="0.2">
      <c r="AP34" s="26"/>
      <c r="AQ34" s="26"/>
      <c r="AR34" s="26"/>
      <c r="AS34" s="26"/>
    </row>
    <row r="35" spans="1:49" x14ac:dyDescent="0.2">
      <c r="A35" s="17">
        <v>9253</v>
      </c>
      <c r="B35" s="18"/>
      <c r="D35" s="19" t="str">
        <f>VLOOKUP(A35,[1]leden!A$1:C$65536,2,FALSE)</f>
        <v>LINTHOUT Freddy</v>
      </c>
      <c r="E35" s="20"/>
      <c r="F35" s="20"/>
      <c r="G35" s="20"/>
      <c r="H35" s="20"/>
      <c r="I35" s="20"/>
      <c r="J35" s="21"/>
      <c r="L35" s="19" t="str">
        <f>VLOOKUP(A35,[1]leden!A$1:C$65536,3,FALSE)</f>
        <v>OBA</v>
      </c>
      <c r="M35" s="21"/>
      <c r="O35" s="22" t="str">
        <f>VLOOKUP(A35,[1]leden!A$1:F$65536,6,FALSE)</f>
        <v>2°</v>
      </c>
      <c r="P35" s="22" t="e">
        <f>VLOOKUP(A35,[1]leden!A$1:C$65536,4,FALSE)</f>
        <v>#REF!</v>
      </c>
      <c r="R35" s="23">
        <v>12</v>
      </c>
      <c r="S35" s="23">
        <v>37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P35" s="24">
        <f>ROUNDDOWN(AV35/AW35,3)</f>
        <v>0.32400000000000001</v>
      </c>
      <c r="AQ35" s="25"/>
      <c r="AR35" s="22"/>
      <c r="AS35" s="22" t="str">
        <f>IF(AP35&lt;0.495,"OG",IF(AND(AP35&gt;=0.495,AP35&lt;0.61),"MG",IF(AND(AP35&gt;=0.61,AP35&lt;0.765),"PR",IF(AND(AP35&gt;=0.795,AP35&lt;0.95),"DPR",IF(AP35&gt;=0.95,"DRPR")))))</f>
        <v>OG</v>
      </c>
      <c r="AV35">
        <f>SUM(R35,U35,X35,AA35,AD35,AG35,AJ35,AM35)</f>
        <v>12</v>
      </c>
      <c r="AW35">
        <f>SUM(S35,V35,Y35,AB35,AE35,AH35,AK35,AN35)</f>
        <v>37</v>
      </c>
    </row>
    <row r="36" spans="1:49" ht="4.5" customHeight="1" x14ac:dyDescent="0.2">
      <c r="A36" s="26"/>
      <c r="B36" s="26"/>
      <c r="L36" s="22"/>
      <c r="M36" s="22"/>
      <c r="P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P36" s="22"/>
      <c r="AQ36" s="22"/>
      <c r="AR36" s="22"/>
      <c r="AS36" s="22"/>
    </row>
    <row r="37" spans="1:49" x14ac:dyDescent="0.2">
      <c r="A37" s="17">
        <v>1209</v>
      </c>
      <c r="B37" s="18"/>
      <c r="D37" s="19" t="str">
        <f>VLOOKUP(A37,[1]leden!A$1:C$65536,2,FALSE)</f>
        <v>SOMERS Jan</v>
      </c>
      <c r="E37" s="20"/>
      <c r="F37" s="20"/>
      <c r="G37" s="20"/>
      <c r="H37" s="20"/>
      <c r="I37" s="20"/>
      <c r="J37" s="21"/>
      <c r="L37" s="19" t="str">
        <f>VLOOKUP(A37,[1]leden!A$1:C$65536,3,FALSE)</f>
        <v>OBA</v>
      </c>
      <c r="M37" s="21"/>
      <c r="O37" s="22" t="str">
        <f>VLOOKUP(A37,[1]leden!A$1:F$65536,6,FALSE)</f>
        <v>2°</v>
      </c>
      <c r="P37" s="22" t="e">
        <f>VLOOKUP(A37,[1]leden!A$1:C$65536,4,FALSE)</f>
        <v>#REF!</v>
      </c>
      <c r="R37" s="23">
        <v>22</v>
      </c>
      <c r="S37" s="23">
        <v>43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P37" s="24">
        <f>ROUNDDOWN(AV37/AW37,3)</f>
        <v>0.51100000000000001</v>
      </c>
      <c r="AQ37" s="25"/>
      <c r="AR37" s="22"/>
      <c r="AS37" s="22" t="str">
        <f>IF(AP37&lt;0.495,"OG",IF(AND(AP37&gt;=0.495,AP37&lt;0.61),"MG",IF(AND(AP37&gt;=0.61,AP37&lt;0.765),"PR",IF(AND(AP37&gt;=0.795,AP37&lt;0.95),"DPR",IF(AP37&gt;=0.95,"DRPR")))))</f>
        <v>MG</v>
      </c>
      <c r="AV37">
        <f>SUM(R37,U37,X37,AA37,AD37,AG37,AJ37,AM37)</f>
        <v>22</v>
      </c>
      <c r="AW37">
        <f>SUM(S37,V37,Y37,AB37,AE37,AH37,AK37,AN37)</f>
        <v>43</v>
      </c>
    </row>
    <row r="38" spans="1:49" ht="3.75" customHeight="1" x14ac:dyDescent="0.2">
      <c r="A38" s="26"/>
      <c r="B38" s="26"/>
      <c r="L38" s="22"/>
      <c r="M38" s="22"/>
      <c r="P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P38" s="22"/>
      <c r="AQ38" s="22"/>
      <c r="AR38" s="22"/>
      <c r="AS38" s="22"/>
    </row>
    <row r="39" spans="1:49" x14ac:dyDescent="0.2">
      <c r="A39" s="17">
        <v>8047</v>
      </c>
      <c r="B39" s="18"/>
      <c r="D39" s="19" t="str">
        <f>VLOOKUP(A39,[1]leden!A$1:C$65536,2,FALSE)</f>
        <v>DEVRIENDT Bart</v>
      </c>
      <c r="E39" s="20"/>
      <c r="F39" s="20"/>
      <c r="G39" s="20"/>
      <c r="H39" s="20"/>
      <c r="I39" s="20"/>
      <c r="J39" s="21"/>
      <c r="L39" s="19" t="str">
        <f>VLOOKUP(A39,[1]leden!A$1:C$65536,3,FALSE)</f>
        <v>K.GHOK</v>
      </c>
      <c r="M39" s="21"/>
      <c r="O39" s="22" t="str">
        <f>VLOOKUP(A39,[1]leden!A$1:U$65536,6,FALSE)</f>
        <v>2°</v>
      </c>
      <c r="P39" s="22" t="e">
        <f>VLOOKUP(A39,[1]leden!A$1:C$65536,4,FALSE)</f>
        <v>#REF!</v>
      </c>
      <c r="R39" s="27">
        <v>21</v>
      </c>
      <c r="S39" s="27">
        <v>32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P39" s="24">
        <f>ROUNDDOWN(AV39/AW39,3)</f>
        <v>0.65600000000000003</v>
      </c>
      <c r="AQ39" s="25"/>
      <c r="AR39" s="22"/>
      <c r="AS39" s="22" t="str">
        <f>IF(AP39&lt;0.495,"OG",IF(AND(AP39&gt;=0.495,AP39&lt;0.61),"MG",IF(AND(AP39&gt;=0.61,AP39&lt;0.765),"PR",IF(AND(AP39&gt;=0.795,AP39&lt;0.95),"DPR",IF(AP39&gt;=0.95,"DRPR")))))</f>
        <v>PR</v>
      </c>
      <c r="AV39">
        <f>SUM(R39,U39,X39,AA39,AD39,AG39,AJ39,AM39)</f>
        <v>21</v>
      </c>
      <c r="AW39">
        <f>SUM(S39,V39,Y39,AB39,AE39,AH39,AK39,AN39)</f>
        <v>32</v>
      </c>
    </row>
    <row r="40" spans="1:49" ht="3.75" customHeight="1" x14ac:dyDescent="0.2">
      <c r="A40" s="26"/>
      <c r="B40" s="26"/>
      <c r="L40" s="22"/>
      <c r="M40" s="22"/>
      <c r="P40" s="2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P40" s="22"/>
      <c r="AQ40" s="22"/>
      <c r="AR40" s="22"/>
      <c r="AS40" s="22"/>
    </row>
    <row r="41" spans="1:49" x14ac:dyDescent="0.2">
      <c r="A41" s="17">
        <v>4269</v>
      </c>
      <c r="B41" s="18"/>
      <c r="D41" s="19" t="str">
        <f>VLOOKUP(A41,[1]leden!A$1:C$65536,2,FALSE)</f>
        <v>TRATSAERT Daniel</v>
      </c>
      <c r="E41" s="20"/>
      <c r="F41" s="20"/>
      <c r="G41" s="20"/>
      <c r="H41" s="20"/>
      <c r="I41" s="20"/>
      <c r="J41" s="21"/>
      <c r="L41" s="19" t="str">
        <f>VLOOKUP(A41,[1]leden!A$1:C$65536,3,FALSE)</f>
        <v>OBA</v>
      </c>
      <c r="M41" s="21"/>
      <c r="O41" s="22" t="str">
        <f>VLOOKUP(A41,[1]leden!A$1:F$65536,6,FALSE)</f>
        <v>2°</v>
      </c>
      <c r="P41" s="22" t="e">
        <f>VLOOKUP(A41,[1]leden!A$1:C$65536,4,FALSE)</f>
        <v>#REF!</v>
      </c>
      <c r="R41" s="23">
        <v>22</v>
      </c>
      <c r="S41" s="23">
        <v>38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P41" s="24">
        <f>ROUNDDOWN(AV41/AW41,3)</f>
        <v>0.57799999999999996</v>
      </c>
      <c r="AQ41" s="25"/>
      <c r="AR41" s="22"/>
      <c r="AS41" s="22" t="str">
        <f>IF(AP41&lt;0.495,"OG",IF(AND(AP41&gt;=0.495,AP41&lt;0.61),"MG",IF(AND(AP41&gt;=0.61,AP41&lt;0.765),"PR",IF(AND(AP41&gt;=0.795,AP41&lt;0.95),"DPR",IF(AP41&gt;=0.95,"DRPR")))))</f>
        <v>MG</v>
      </c>
      <c r="AV41">
        <f>SUM(R41,U41,X41,AA41,AD41,AG41,AJ41,AM41)</f>
        <v>22</v>
      </c>
      <c r="AW41">
        <f>SUM(S41,V41,Y41,AB41,AE41,AH41,AK41,AN41)</f>
        <v>38</v>
      </c>
    </row>
    <row r="42" spans="1:49" ht="3.75" customHeight="1" x14ac:dyDescent="0.2">
      <c r="A42" s="26"/>
      <c r="B42" s="26"/>
      <c r="L42" s="22"/>
      <c r="M42" s="22"/>
      <c r="P42" s="22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P42" s="22"/>
      <c r="AQ42" s="22"/>
      <c r="AR42" s="22"/>
      <c r="AS42" s="22"/>
    </row>
    <row r="43" spans="1:49" x14ac:dyDescent="0.2">
      <c r="A43" s="17">
        <v>7823</v>
      </c>
      <c r="B43" s="18"/>
      <c r="D43" s="19" t="str">
        <f>VLOOKUP(A43,[1]leden!A$1:C$65536,2,FALSE)</f>
        <v>JOYE Robert</v>
      </c>
      <c r="E43" s="20"/>
      <c r="F43" s="20"/>
      <c r="G43" s="20"/>
      <c r="H43" s="20"/>
      <c r="I43" s="20"/>
      <c r="J43" s="21"/>
      <c r="L43" s="19" t="str">
        <f>VLOOKUP(A43,[1]leden!A$1:C$65536,3,FALSE)</f>
        <v>K.GHOK</v>
      </c>
      <c r="M43" s="21"/>
      <c r="O43" s="22" t="str">
        <f>VLOOKUP(A43,[1]leden!A$1:F$65536,6,FALSE)</f>
        <v>2°</v>
      </c>
      <c r="P43" s="22" t="e">
        <f>VLOOKUP(A43,[1]leden!A$1:C$65536,4,FALSE)</f>
        <v>#REF!</v>
      </c>
      <c r="R43" s="23">
        <v>17</v>
      </c>
      <c r="S43" s="23">
        <v>60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P43" s="24">
        <f>ROUNDDOWN(AV43/AW43,3)</f>
        <v>0.28299999999999997</v>
      </c>
      <c r="AQ43" s="25"/>
      <c r="AR43" s="22"/>
      <c r="AS43" s="22" t="str">
        <f>IF(AP43&lt;0.495,"OG",IF(AND(AP43&gt;=0.495,AP43&lt;0.61),"MG",IF(AND(AP43&gt;=0.61,AP43&lt;0.765),"PR",IF(AND(AP43&gt;=0.795,AP43&lt;0.95),"DPR",IF(AP43&gt;=0.95,"DRPR")))))</f>
        <v>OG</v>
      </c>
      <c r="AV43">
        <f>SUM(R43,U43,X43,AA43,AD43,AG43,AJ43,AM43)</f>
        <v>17</v>
      </c>
      <c r="AW43">
        <f>SUM(S43,V43,Y43,AB43,AE43,AH43,AK43,AN43)</f>
        <v>60</v>
      </c>
    </row>
    <row r="44" spans="1:49" ht="3" customHeight="1" x14ac:dyDescent="0.2">
      <c r="A44" s="26"/>
      <c r="B44" s="26"/>
      <c r="L44" s="22"/>
      <c r="M44" s="22"/>
      <c r="P44" s="2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P44" s="22"/>
      <c r="AQ44" s="22"/>
      <c r="AR44" s="22"/>
      <c r="AS44" s="22"/>
    </row>
    <row r="45" spans="1:49" x14ac:dyDescent="0.2">
      <c r="A45" s="17">
        <v>9511</v>
      </c>
      <c r="B45" s="18"/>
      <c r="D45" s="19" t="str">
        <f>VLOOKUP(A45,[1]leden!A$1:C$65536,2,FALSE)</f>
        <v>HOUSSIN Mario</v>
      </c>
      <c r="E45" s="20"/>
      <c r="F45" s="20"/>
      <c r="G45" s="20"/>
      <c r="H45" s="20"/>
      <c r="I45" s="20"/>
      <c r="J45" s="21"/>
      <c r="L45" s="19" t="str">
        <f>VLOOKUP(A45,[1]leden!A$1:C$65536,3,FALSE)</f>
        <v>K.GHOK</v>
      </c>
      <c r="M45" s="21"/>
      <c r="O45" s="22" t="str">
        <f>VLOOKUP(A45,[1]leden!A$1:F$65536,6,FALSE)</f>
        <v>2°</v>
      </c>
      <c r="P45" s="22" t="e">
        <f>VLOOKUP(A45,[1]leden!A$1:C$65536,4,FALSE)</f>
        <v>#REF!</v>
      </c>
      <c r="R45" s="23">
        <v>21</v>
      </c>
      <c r="S45" s="23">
        <v>52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P45" s="24">
        <f>ROUNDDOWN(AV45/AW45,3)</f>
        <v>0.40300000000000002</v>
      </c>
      <c r="AQ45" s="25"/>
      <c r="AR45" s="22"/>
      <c r="AS45" s="22" t="str">
        <f>IF(AP45&lt;0.495,"OG",IF(AND(AP45&gt;=0.495,AP45&lt;0.61),"MG",IF(AND(AP45&gt;=0.61,AP45&lt;0.765),"PR",IF(AND(AP45&gt;=0.795,AP45&lt;0.95),"DPR",IF(AP45&gt;=0.95,"DRPR")))))</f>
        <v>OG</v>
      </c>
      <c r="AV45">
        <f>SUM(R45,U45,X45,AA45,AD45,AG45,AJ45,AM45)</f>
        <v>21</v>
      </c>
      <c r="AW45">
        <f>SUM(S45,V45,Y45,AB45,AE45,AH45,AK45,AN45)</f>
        <v>52</v>
      </c>
    </row>
    <row r="46" spans="1:49" ht="3.75" customHeight="1" x14ac:dyDescent="0.2">
      <c r="A46" s="26"/>
      <c r="B46" s="26"/>
      <c r="L46" s="22"/>
      <c r="M46" s="22"/>
      <c r="P46" s="2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P46" s="22"/>
      <c r="AQ46" s="22"/>
      <c r="AR46" s="22"/>
      <c r="AS46" s="22"/>
    </row>
    <row r="47" spans="1:49" x14ac:dyDescent="0.2">
      <c r="A47" s="17">
        <v>7303</v>
      </c>
      <c r="B47" s="18"/>
      <c r="D47" s="19" t="str">
        <f>VLOOKUP(A47,[1]leden!A$1:C$65536,2,FALSE)</f>
        <v>FRANCK Franky</v>
      </c>
      <c r="E47" s="20"/>
      <c r="F47" s="20"/>
      <c r="G47" s="20"/>
      <c r="H47" s="20"/>
      <c r="I47" s="20"/>
      <c r="J47" s="21"/>
      <c r="L47" s="19" t="str">
        <f>VLOOKUP(A47,[1]leden!A$1:C$65536,3,FALSE)</f>
        <v>ACG</v>
      </c>
      <c r="M47" s="21"/>
      <c r="O47" s="22" t="str">
        <f>VLOOKUP(A47,[1]leden!A$1:F$65536,6,FALSE)</f>
        <v>2°</v>
      </c>
      <c r="P47" s="22" t="e">
        <f>VLOOKUP(A47,[1]leden!A$1:C$65536,4,FALSE)</f>
        <v>#REF!</v>
      </c>
      <c r="R47" s="23">
        <v>22</v>
      </c>
      <c r="S47" s="23">
        <v>45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P47" s="24">
        <f>ROUNDDOWN(AV47/AW47,3)</f>
        <v>0.48799999999999999</v>
      </c>
      <c r="AQ47" s="25"/>
      <c r="AR47" s="22"/>
      <c r="AS47" s="22" t="str">
        <f>IF(AP47&lt;0.495,"OG",IF(AND(AP47&gt;=0.495,AP47&lt;0.61),"MG",IF(AND(AP47&gt;=0.61,AP47&lt;0.765),"PR",IF(AND(AP47&gt;=0.795,AP47&lt;0.95),"DPR",IF(AP47&gt;=0.95,"DRPR")))))</f>
        <v>OG</v>
      </c>
      <c r="AV47">
        <f>SUM(R47,U47,X47,AA47,AD47,AG47,AJ47,AM47)</f>
        <v>22</v>
      </c>
      <c r="AW47">
        <f>SUM(S47,V47,Y47,AB47,AE47,AH47,AK47,AN47)</f>
        <v>45</v>
      </c>
    </row>
    <row r="48" spans="1:49" ht="4.5" customHeight="1" x14ac:dyDescent="0.2">
      <c r="A48" s="26"/>
      <c r="B48" s="26"/>
      <c r="L48" s="22"/>
      <c r="M48" s="22"/>
      <c r="P48" s="2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P48" s="22"/>
      <c r="AQ48" s="22"/>
      <c r="AR48" s="22"/>
      <c r="AS48" s="22"/>
    </row>
    <row r="49" spans="1:49" x14ac:dyDescent="0.2">
      <c r="A49" s="17">
        <v>8888</v>
      </c>
      <c r="B49" s="18"/>
      <c r="D49" s="19" t="str">
        <f>VLOOKUP(A49,[1]leden!A$1:C$65536,2,FALSE)</f>
        <v>DE MEYER Erik</v>
      </c>
      <c r="E49" s="20"/>
      <c r="F49" s="20"/>
      <c r="G49" s="20"/>
      <c r="H49" s="20"/>
      <c r="I49" s="20"/>
      <c r="J49" s="21"/>
      <c r="L49" s="19" t="str">
        <f>VLOOKUP(A49,[1]leden!A$1:C$65536,3,FALSE)</f>
        <v>ACG</v>
      </c>
      <c r="M49" s="21"/>
      <c r="O49" s="22" t="str">
        <f>VLOOKUP(A49,[1]leden!A$1:F$65536,6,FALSE)</f>
        <v>2°</v>
      </c>
      <c r="P49" s="22" t="e">
        <f>VLOOKUP(A49,[1]leden!A$1:C$65536,4,FALSE)</f>
        <v>#REF!</v>
      </c>
      <c r="R49" s="23">
        <v>8</v>
      </c>
      <c r="S49" s="23">
        <v>60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P49" s="24">
        <f>ROUNDDOWN(AV49/AW49,3)</f>
        <v>0.13300000000000001</v>
      </c>
      <c r="AQ49" s="25"/>
      <c r="AR49" s="22"/>
      <c r="AS49" s="22" t="str">
        <f>IF(AP49&lt;0.495,"OG",IF(AND(AP49&gt;=0.495,AP49&lt;0.61),"MG",IF(AND(AP49&gt;=0.61,AP49&lt;0.765),"PR",IF(AND(AP49&gt;=0.795,AP49&lt;0.95),"DPR",IF(AP49&gt;=0.95,"DRPR")))))</f>
        <v>OG</v>
      </c>
      <c r="AV49">
        <f>SUM(R49,U49,X49,AA49,AD49,AG49,AJ49,AM49)</f>
        <v>8</v>
      </c>
      <c r="AW49">
        <f>SUM(S49,V49,Y49,AB49,AE49,AH49,AK49,AN49)</f>
        <v>60</v>
      </c>
    </row>
    <row r="50" spans="1:49" ht="3.75" customHeight="1" x14ac:dyDescent="0.2">
      <c r="A50" s="26"/>
      <c r="B50" s="26"/>
      <c r="L50" s="22"/>
      <c r="M50" s="22"/>
      <c r="P50" s="2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P50" s="22"/>
      <c r="AQ50" s="22"/>
      <c r="AR50" s="22"/>
      <c r="AS50" s="22"/>
    </row>
    <row r="51" spans="1:49" x14ac:dyDescent="0.2">
      <c r="A51" s="17">
        <v>4254</v>
      </c>
      <c r="B51" s="18"/>
      <c r="D51" s="19" t="str">
        <f>VLOOKUP(A51,[1]leden!A$1:C$65536,2,FALSE)</f>
        <v>EVERAERT Luc</v>
      </c>
      <c r="E51" s="20"/>
      <c r="F51" s="20"/>
      <c r="G51" s="20"/>
      <c r="H51" s="20"/>
      <c r="I51" s="20"/>
      <c r="J51" s="21"/>
      <c r="L51" s="19" t="str">
        <f>VLOOKUP(A51,[1]leden!A$1:C$65536,3,FALSE)</f>
        <v>OBA</v>
      </c>
      <c r="M51" s="21"/>
      <c r="O51" s="22" t="str">
        <f>VLOOKUP(A51,[1]leden!A$1:F$65536,6,FALSE)</f>
        <v>2°</v>
      </c>
      <c r="P51" s="22" t="e">
        <f>VLOOKUP(A51,[1]leden!A$1:C$65536,4,FALSE)</f>
        <v>#REF!</v>
      </c>
      <c r="R51" s="23">
        <v>15</v>
      </c>
      <c r="S51" s="23">
        <v>30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P51" s="24">
        <f>ROUNDDOWN(AV51/AW51,3)</f>
        <v>0.5</v>
      </c>
      <c r="AQ51" s="25"/>
      <c r="AR51" s="22"/>
      <c r="AS51" s="22" t="str">
        <f>IF(AP51&lt;0.495,"OG",IF(AND(AP51&gt;=0.495,AP51&lt;0.61),"MG",IF(AND(AP51&gt;=0.61,AP51&lt;0.765),"PR",IF(AND(AP51&gt;=0.795,AP51&lt;0.95),"DPR",IF(AP51&gt;=0.95,"DRPR")))))</f>
        <v>MG</v>
      </c>
      <c r="AV51">
        <f>SUM(R51,U51,X51,AA51,AD51,AG51,AJ51,AM51)</f>
        <v>15</v>
      </c>
      <c r="AW51">
        <f>SUM(S51,V51,Y51,AB51,AE51,AH51,AK51,AN51)</f>
        <v>30</v>
      </c>
    </row>
    <row r="52" spans="1:49" ht="3.75" customHeight="1" x14ac:dyDescent="0.2">
      <c r="A52" s="26"/>
      <c r="B52" s="26"/>
      <c r="L52" s="22"/>
      <c r="M52" s="22"/>
      <c r="P52" s="2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P52" s="22"/>
      <c r="AQ52" s="22"/>
      <c r="AR52" s="22"/>
      <c r="AS52" s="22"/>
    </row>
    <row r="53" spans="1:49" x14ac:dyDescent="0.2">
      <c r="A53" s="17">
        <v>4276</v>
      </c>
      <c r="B53" s="18"/>
      <c r="D53" s="19" t="str">
        <f>VLOOKUP(A53,[1]leden!A$1:C$65536,2,FALSE)</f>
        <v>VAN WESEMAEL Walter</v>
      </c>
      <c r="E53" s="20"/>
      <c r="F53" s="20"/>
      <c r="G53" s="20"/>
      <c r="H53" s="20"/>
      <c r="I53" s="20"/>
      <c r="J53" s="21"/>
      <c r="L53" s="19" t="str">
        <f>VLOOKUP(A53,[1]leden!A$1:C$65536,3,FALSE)</f>
        <v>OBA</v>
      </c>
      <c r="M53" s="21"/>
      <c r="O53" s="22" t="str">
        <f>VLOOKUP(A53,[1]leden!A$1:F$65536,6,FALSE)</f>
        <v>2°</v>
      </c>
      <c r="P53" s="22" t="e">
        <f>VLOOKUP(A53,[1]leden!A$1:C$65536,4,FALSE)</f>
        <v>#REF!</v>
      </c>
      <c r="R53" s="23">
        <v>10</v>
      </c>
      <c r="S53" s="23">
        <v>19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P53" s="24">
        <f>ROUNDDOWN(AV53/AW53,3)</f>
        <v>0.52600000000000002</v>
      </c>
      <c r="AQ53" s="25"/>
      <c r="AR53" s="22"/>
      <c r="AS53" s="22" t="str">
        <f>IF(AP53&lt;0.495,"OG",IF(AND(AP53&gt;=0.495,AP53&lt;0.61),"MG",IF(AND(AP53&gt;=0.61,AP53&lt;0.765),"PR",IF(AND(AP53&gt;=0.795,AP53&lt;0.95),"DPR",IF(AP53&gt;=0.95,"DRPR")))))</f>
        <v>MG</v>
      </c>
      <c r="AV53">
        <f>SUM(R53,U53,X53,AA53,AD53,AG53,AJ53,AM53)</f>
        <v>10</v>
      </c>
      <c r="AW53">
        <f>SUM(S53,V53,Y53,AB53,AE53,AH53,AK53,AN53)</f>
        <v>19</v>
      </c>
    </row>
    <row r="54" spans="1:49" ht="3" customHeight="1" x14ac:dyDescent="0.2">
      <c r="A54" s="26"/>
      <c r="B54" s="26"/>
      <c r="L54" s="22"/>
      <c r="M54" s="22"/>
      <c r="P54" s="2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P54" s="22"/>
      <c r="AQ54" s="22"/>
      <c r="AR54" s="22"/>
      <c r="AS54" s="22"/>
    </row>
    <row r="55" spans="1:49" x14ac:dyDescent="0.2">
      <c r="A55" s="17">
        <v>4456</v>
      </c>
      <c r="B55" s="18"/>
      <c r="D55" s="19" t="str">
        <f>VLOOKUP(A55,[1]leden!A$1:C$65536,2,FALSE)</f>
        <v>DUPONT Jean-Claude</v>
      </c>
      <c r="E55" s="20"/>
      <c r="F55" s="20"/>
      <c r="G55" s="20"/>
      <c r="H55" s="20"/>
      <c r="I55" s="20"/>
      <c r="J55" s="21"/>
      <c r="L55" s="19" t="str">
        <f>VLOOKUP(A55,[1]leden!A$1:C$65536,3,FALSE)</f>
        <v>UN</v>
      </c>
      <c r="M55" s="21"/>
      <c r="O55" s="22" t="str">
        <f>VLOOKUP(A55,[1]leden!A$1:F$65536,6,FALSE)</f>
        <v>2°</v>
      </c>
      <c r="P55" s="22" t="e">
        <f>VLOOKUP(A55,[1]leden!A$1:C$65536,4,FALSE)</f>
        <v>#REF!</v>
      </c>
      <c r="R55" s="23">
        <v>19</v>
      </c>
      <c r="S55" s="23">
        <v>42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P55" s="24">
        <f>ROUNDDOWN(AV55/AW55,3)</f>
        <v>0.45200000000000001</v>
      </c>
      <c r="AQ55" s="25"/>
      <c r="AR55" s="22"/>
      <c r="AS55" s="22" t="str">
        <f>IF(AP55&lt;0.495,"OG",IF(AND(AP55&gt;=0.495,AP55&lt;0.61),"MG",IF(AND(AP55&gt;=0.61,AP55&lt;0.765),"PR",IF(AND(AP55&gt;=0.795,AP55&lt;0.95),"DPR",IF(AP55&gt;=0.95,"DRPR")))))</f>
        <v>OG</v>
      </c>
      <c r="AV55">
        <f>SUM(R55,U55,X55,AA55,AD55,AG55,AJ55,AM55)</f>
        <v>19</v>
      </c>
      <c r="AW55">
        <f>SUM(S55,V55,Y55,AB55,AE55,AH55,AK55,AN55)</f>
        <v>42</v>
      </c>
    </row>
    <row r="56" spans="1:49" ht="3" customHeight="1" x14ac:dyDescent="0.2">
      <c r="A56" s="26"/>
      <c r="B56" s="26"/>
      <c r="L56" s="22"/>
      <c r="M56" s="22"/>
      <c r="P56" s="2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P56" s="22"/>
      <c r="AQ56" s="22"/>
      <c r="AR56" s="22"/>
      <c r="AS56" s="22"/>
    </row>
    <row r="57" spans="1:49" x14ac:dyDescent="0.2">
      <c r="A57" s="17">
        <v>4422</v>
      </c>
      <c r="B57" s="18"/>
      <c r="D57" s="19" t="str">
        <f>VLOOKUP(A57,[1]leden!A$1:C$65536,2,FALSE)</f>
        <v>DE MEYER Rudi</v>
      </c>
      <c r="E57" s="20"/>
      <c r="F57" s="20"/>
      <c r="G57" s="20"/>
      <c r="H57" s="20"/>
      <c r="I57" s="20"/>
      <c r="J57" s="21"/>
      <c r="L57" s="19" t="str">
        <f>VLOOKUP(A57,[1]leden!A$1:C$65536,3,FALSE)</f>
        <v>K.EBC</v>
      </c>
      <c r="M57" s="21"/>
      <c r="O57" s="22" t="str">
        <f>VLOOKUP(A57,[1]leden!A$1:F$65536,6,FALSE)</f>
        <v>2°</v>
      </c>
      <c r="P57" s="22" t="e">
        <f>VLOOKUP(A57,[1]leden!A$1:C$65536,4,FALSE)</f>
        <v>#REF!</v>
      </c>
      <c r="R57" s="23">
        <v>11</v>
      </c>
      <c r="S57" s="23">
        <v>31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P57" s="24">
        <f>ROUNDDOWN(AV57/AW57,3)</f>
        <v>0.35399999999999998</v>
      </c>
      <c r="AQ57" s="25"/>
      <c r="AR57" s="22"/>
      <c r="AS57" s="22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11</v>
      </c>
      <c r="AW57">
        <f>SUM(S57,V57,Y57,AB57,AE57,AH57,AK57,AN57)</f>
        <v>31</v>
      </c>
    </row>
    <row r="58" spans="1:49" ht="3" customHeight="1" x14ac:dyDescent="0.2">
      <c r="A58" s="26"/>
      <c r="B58" s="26"/>
      <c r="L58" s="22"/>
      <c r="M58" s="22"/>
      <c r="P58" s="2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P58" s="22"/>
      <c r="AQ58" s="22"/>
      <c r="AR58" s="22"/>
      <c r="AS58" s="22"/>
    </row>
    <row r="59" spans="1:49" x14ac:dyDescent="0.2">
      <c r="A59" s="17">
        <v>4644</v>
      </c>
      <c r="B59" s="18"/>
      <c r="D59" s="19" t="str">
        <f>VLOOKUP(A59,[1]leden!A$1:C$65536,2,FALSE)</f>
        <v>DUMON Dirk</v>
      </c>
      <c r="E59" s="20"/>
      <c r="F59" s="20"/>
      <c r="G59" s="20"/>
      <c r="H59" s="20"/>
      <c r="I59" s="20"/>
      <c r="J59" s="21"/>
      <c r="L59" s="19" t="str">
        <f>VLOOKUP(A59,[1]leden!A$1:C$65536,3,FALSE)</f>
        <v>K.BR</v>
      </c>
      <c r="M59" s="21"/>
      <c r="O59" s="22" t="str">
        <f>VLOOKUP(A59,[1]leden!A$1:F$65536,6,FALSE)</f>
        <v>2°</v>
      </c>
      <c r="P59" s="22" t="e">
        <f>VLOOKUP(A59,[1]leden!A$1:C$65536,4,FALSE)</f>
        <v>#REF!</v>
      </c>
      <c r="R59" s="23">
        <v>8</v>
      </c>
      <c r="S59" s="23">
        <v>34</v>
      </c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P59" s="24">
        <f>ROUNDDOWN(AV59/AW59,3)</f>
        <v>0.23499999999999999</v>
      </c>
      <c r="AQ59" s="25"/>
      <c r="AR59" s="22"/>
      <c r="AS59" s="22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8</v>
      </c>
      <c r="AW59">
        <f>SUM(S59,V59,Y59,AB59,AE59,AH59,AK59,AN59)</f>
        <v>34</v>
      </c>
    </row>
    <row r="60" spans="1:49" ht="4.5" customHeight="1" x14ac:dyDescent="0.2">
      <c r="A60" s="26"/>
      <c r="B60" s="26"/>
      <c r="L60" s="22"/>
      <c r="M60" s="22"/>
      <c r="P60" s="2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P60" s="22"/>
      <c r="AQ60" s="22"/>
      <c r="AR60" s="22"/>
      <c r="AS60" s="22"/>
    </row>
    <row r="61" spans="1:49" x14ac:dyDescent="0.2">
      <c r="A61" s="17">
        <v>7462</v>
      </c>
      <c r="B61" s="18"/>
      <c r="D61" s="19" t="str">
        <f>VLOOKUP(A61,[1]leden!A$1:C$65536,2,FALSE)</f>
        <v>CREYF Fernand</v>
      </c>
      <c r="E61" s="20"/>
      <c r="F61" s="20"/>
      <c r="G61" s="20"/>
      <c r="H61" s="20"/>
      <c r="I61" s="20"/>
      <c r="J61" s="21"/>
      <c r="L61" s="19" t="str">
        <f>VLOOKUP(A61,[1]leden!A$1:C$65536,3,FALSE)</f>
        <v>K.BR</v>
      </c>
      <c r="M61" s="21"/>
      <c r="O61" s="22" t="str">
        <f>VLOOKUP(A61,[1]leden!A$1:F$65536,6,FALSE)</f>
        <v>2°</v>
      </c>
      <c r="P61" s="22" t="e">
        <f>VLOOKUP(A61,[1]leden!A$1:C$65536,4,FALSE)</f>
        <v>#REF!</v>
      </c>
      <c r="R61" s="23">
        <v>22</v>
      </c>
      <c r="S61" s="23">
        <v>37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P61" s="24">
        <f>ROUNDDOWN(AV61/AW61,3)</f>
        <v>0.59399999999999997</v>
      </c>
      <c r="AQ61" s="25"/>
      <c r="AR61" s="22"/>
      <c r="AS61" s="22" t="str">
        <f>IF(AP61&lt;0.495,"OG",IF(AND(AP61&gt;=0.495,AP61&lt;0.61),"MG",IF(AND(AP61&gt;=0.61,AP61&lt;0.765),"PR",IF(AND(AP61&gt;=0.795,AP61&lt;0.95),"DPR",IF(AP61&gt;=0.95,"DRPR")))))</f>
        <v>MG</v>
      </c>
      <c r="AV61">
        <f>SUM(R61,U61,X61,AA61,AD61,AG61,AJ61,AM61)</f>
        <v>22</v>
      </c>
      <c r="AW61">
        <f>SUM(S61,V61,Y61,AB61,AE61,AH61,AK61,AN61)</f>
        <v>37</v>
      </c>
    </row>
    <row r="62" spans="1:49" ht="3.75" customHeight="1" x14ac:dyDescent="0.2">
      <c r="AP62" s="26"/>
      <c r="AQ62" s="26"/>
      <c r="AR62" s="26"/>
      <c r="AS62" s="26"/>
    </row>
    <row r="63" spans="1:49" x14ac:dyDescent="0.2">
      <c r="A63" s="17">
        <v>8885</v>
      </c>
      <c r="B63" s="18"/>
      <c r="D63" s="19" t="str">
        <f>VLOOKUP(A63,[1]leden!A$1:C$65536,2,FALSE)</f>
        <v>SPOORMANS Roger</v>
      </c>
      <c r="E63" s="20"/>
      <c r="F63" s="20"/>
      <c r="G63" s="20"/>
      <c r="H63" s="20"/>
      <c r="I63" s="20"/>
      <c r="J63" s="21"/>
      <c r="L63" s="19" t="str">
        <f>VLOOKUP(A63,[1]leden!A$1:C$65536,3,FALSE)</f>
        <v>OBA</v>
      </c>
      <c r="M63" s="21"/>
      <c r="O63" s="22" t="str">
        <f>VLOOKUP(A63,[1]leden!A$1:F$65536,6,FALSE)</f>
        <v>1°</v>
      </c>
      <c r="P63" s="22" t="e">
        <f>VLOOKUP(A63,[1]leden!A$1:C$65536,4,FALSE)</f>
        <v>#REF!</v>
      </c>
      <c r="R63" s="23">
        <v>27</v>
      </c>
      <c r="S63" s="23">
        <v>59</v>
      </c>
      <c r="AP63" s="28">
        <f>ROUNDDOWN(AV63/AW63,3)</f>
        <v>0.45700000000000002</v>
      </c>
      <c r="AQ63" s="29"/>
      <c r="AR63" s="26"/>
      <c r="AS63" s="26" t="str">
        <f>IF(AP63&lt;0.765,"OG",IF(AND(AP63&gt;=0.765,AP63&lt;0.95),"MG",IF(AP63&gt;=0.95,"PR")))</f>
        <v>OG</v>
      </c>
      <c r="AV63">
        <f>(R63)</f>
        <v>27</v>
      </c>
      <c r="AW63">
        <f>S63</f>
        <v>59</v>
      </c>
    </row>
    <row r="64" spans="1:49" ht="4.5" customHeight="1" x14ac:dyDescent="0.2">
      <c r="A64" s="26"/>
      <c r="B64" s="26"/>
      <c r="L64" s="22"/>
      <c r="M64" s="22"/>
      <c r="P64" s="22"/>
      <c r="R64" s="23"/>
      <c r="S64" s="23"/>
      <c r="AP64" s="26"/>
      <c r="AQ64" s="26"/>
      <c r="AR64" s="26"/>
      <c r="AS64" s="26"/>
    </row>
    <row r="65" spans="1:49" x14ac:dyDescent="0.2">
      <c r="A65" s="17">
        <v>2211</v>
      </c>
      <c r="B65" s="18"/>
      <c r="D65" s="19" t="str">
        <f>VLOOKUP(A65,[1]leden!A$1:C$65536,2,FALSE)</f>
        <v>DE TRENOYE Christian</v>
      </c>
      <c r="E65" s="20"/>
      <c r="F65" s="20"/>
      <c r="G65" s="20"/>
      <c r="H65" s="20"/>
      <c r="I65" s="20"/>
      <c r="J65" s="21"/>
      <c r="L65" s="19" t="str">
        <f>VLOOKUP(A65,[1]leden!A$1:C$65536,3,FALSE)</f>
        <v>OBA</v>
      </c>
      <c r="M65" s="21"/>
      <c r="O65" s="22" t="str">
        <f>VLOOKUP(A65,[1]leden!A$1:F$65536,6,FALSE)</f>
        <v>1°</v>
      </c>
      <c r="P65" s="22" t="e">
        <f>VLOOKUP(A65,[1]leden!A$1:C$65536,4,FALSE)</f>
        <v>#REF!</v>
      </c>
      <c r="R65" s="23">
        <v>14</v>
      </c>
      <c r="S65" s="23">
        <v>48</v>
      </c>
      <c r="AP65" s="28">
        <f>ROUNDDOWN(AV65/AW65,3)</f>
        <v>0.29099999999999998</v>
      </c>
      <c r="AQ65" s="29"/>
      <c r="AR65" s="26"/>
      <c r="AS65" s="26" t="str">
        <f>IF(AP65&lt;0.765,"OG",IF(AND(AP65&gt;=0.765,AP65&lt;0.95),"MG",IF(AP65&gt;=0.95,"PR")))</f>
        <v>OG</v>
      </c>
      <c r="AV65">
        <f>(R65)</f>
        <v>14</v>
      </c>
      <c r="AW65">
        <f>S65</f>
        <v>48</v>
      </c>
    </row>
    <row r="66" spans="1:49" ht="4.5" customHeight="1" x14ac:dyDescent="0.2">
      <c r="A66" s="26"/>
      <c r="B66" s="26"/>
      <c r="L66" s="22"/>
      <c r="M66" s="22"/>
      <c r="P66" s="22"/>
      <c r="R66" s="23"/>
      <c r="S66" s="23"/>
      <c r="AP66" s="26"/>
      <c r="AQ66" s="26"/>
      <c r="AR66" s="26"/>
      <c r="AS66" s="26"/>
    </row>
    <row r="67" spans="1:49" x14ac:dyDescent="0.2">
      <c r="A67" s="17">
        <v>4473</v>
      </c>
      <c r="B67" s="18"/>
      <c r="D67" s="19" t="str">
        <f>VLOOKUP(A67,[1]leden!A$1:C$65536,2,FALSE)</f>
        <v>DE BAETS Ronny</v>
      </c>
      <c r="E67" s="20"/>
      <c r="F67" s="20"/>
      <c r="G67" s="20"/>
      <c r="H67" s="20"/>
      <c r="I67" s="20"/>
      <c r="J67" s="21"/>
      <c r="L67" s="19" t="str">
        <f>VLOOKUP(A67,[1]leden!A$1:C$65536,3,FALSE)</f>
        <v>K.EBC</v>
      </c>
      <c r="M67" s="21"/>
      <c r="O67" s="22" t="str">
        <f>VLOOKUP(A67,[1]leden!A$1:F$65536,6,FALSE)</f>
        <v>1°</v>
      </c>
      <c r="P67" s="22" t="e">
        <f>VLOOKUP(A67,[1]leden!A$1:C$65536,4,FALSE)</f>
        <v>#REF!</v>
      </c>
      <c r="R67" s="23">
        <v>26</v>
      </c>
      <c r="S67" s="23">
        <v>43</v>
      </c>
      <c r="AP67" s="28">
        <f>ROUNDDOWN(AV67/AW67,3)</f>
        <v>0.60399999999999998</v>
      </c>
      <c r="AQ67" s="29"/>
      <c r="AR67" s="26"/>
      <c r="AS67" s="26" t="str">
        <f>IF(AP67&lt;0.765,"OG",IF(AND(AP67&gt;=0.765,AP67&lt;0.95),"MG",IF(AP67&gt;=0.95,"PR")))</f>
        <v>OG</v>
      </c>
      <c r="AV67">
        <f>(R67)</f>
        <v>26</v>
      </c>
      <c r="AW67">
        <f>S67</f>
        <v>43</v>
      </c>
    </row>
    <row r="68" spans="1:49" ht="3.75" customHeight="1" x14ac:dyDescent="0.2">
      <c r="A68" s="26"/>
      <c r="B68" s="26"/>
      <c r="L68" s="22"/>
      <c r="M68" s="22"/>
      <c r="P68" s="22"/>
      <c r="R68" s="23"/>
      <c r="S68" s="23"/>
      <c r="AP68" s="26"/>
      <c r="AQ68" s="26"/>
      <c r="AR68" s="26"/>
      <c r="AS68" s="26"/>
    </row>
    <row r="69" spans="1:49" x14ac:dyDescent="0.2">
      <c r="A69" s="17">
        <v>8736</v>
      </c>
      <c r="B69" s="18"/>
      <c r="D69" s="19" t="str">
        <f>VLOOKUP(A69,[1]leden!A$1:C$65536,2,FALSE)</f>
        <v>VEYS Renzo</v>
      </c>
      <c r="E69" s="20"/>
      <c r="F69" s="20"/>
      <c r="G69" s="20"/>
      <c r="H69" s="20"/>
      <c r="I69" s="20"/>
      <c r="J69" s="21"/>
      <c r="L69" s="19" t="str">
        <f>VLOOKUP(A69,[1]leden!A$1:C$65536,3,FALSE)</f>
        <v>K.GHOK</v>
      </c>
      <c r="M69" s="21"/>
      <c r="O69" s="22" t="str">
        <f>VLOOKUP(A69,[1]leden!A$1:F$65536,6,FALSE)</f>
        <v>1°</v>
      </c>
      <c r="P69" s="22" t="e">
        <f>VLOOKUP(A69,[1]leden!A$1:C$65536,4,FALSE)</f>
        <v>#REF!</v>
      </c>
      <c r="R69" s="23">
        <v>7</v>
      </c>
      <c r="S69" s="23">
        <v>33</v>
      </c>
      <c r="AP69" s="28">
        <f>ROUNDDOWN(AV69/AW69,3)</f>
        <v>0.21199999999999999</v>
      </c>
      <c r="AQ69" s="29"/>
      <c r="AR69" s="26"/>
      <c r="AS69" s="26" t="str">
        <f>IF(AP69&lt;0.765,"OG",IF(AND(AP69&gt;=0.765,AP69&lt;0.95),"MG",IF(AP69&gt;=0.95,"PR")))</f>
        <v>OG</v>
      </c>
      <c r="AV69">
        <f>(R69)</f>
        <v>7</v>
      </c>
      <c r="AW69">
        <f>S69</f>
        <v>33</v>
      </c>
    </row>
    <row r="70" spans="1:49" ht="3" customHeight="1" x14ac:dyDescent="0.2">
      <c r="A70" s="26"/>
      <c r="B70" s="26"/>
      <c r="L70" s="22"/>
      <c r="M70" s="22"/>
      <c r="P70" s="22"/>
      <c r="R70" s="23"/>
      <c r="S70" s="2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0"/>
      <c r="AT70" s="3"/>
      <c r="AU70" s="3"/>
      <c r="AV70" s="3"/>
      <c r="AW70" s="3"/>
    </row>
    <row r="71" spans="1:49" ht="4.5" hidden="1" customHeight="1" x14ac:dyDescent="0.2">
      <c r="A71" s="17">
        <v>4305</v>
      </c>
      <c r="B71" s="18"/>
      <c r="D71" s="19" t="str">
        <f>VLOOKUP(A71,[1]leden!A$1:C$65536,2,FALSE)</f>
        <v>DE HERTOG Ives</v>
      </c>
      <c r="E71" s="20"/>
      <c r="F71" s="20"/>
      <c r="G71" s="20"/>
      <c r="H71" s="20"/>
      <c r="I71" s="20"/>
      <c r="J71" s="21"/>
      <c r="L71" s="19" t="str">
        <f>VLOOKUP(A71,[1]leden!A$1:C$65536,3,FALSE)</f>
        <v>KOH</v>
      </c>
      <c r="M71" s="21"/>
      <c r="O71" s="22" t="str">
        <f>VLOOKUP(A71,[1]leden!A$1:F$65536,6,FALSE)</f>
        <v>1°</v>
      </c>
      <c r="P71" s="22" t="e">
        <f>VLOOKUP(A71,[1]leden!A$1:C$65536,4,FALSE)</f>
        <v>#REF!</v>
      </c>
      <c r="R71" s="23">
        <v>19</v>
      </c>
      <c r="S71" s="23">
        <v>53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0"/>
      <c r="AT71" s="3"/>
      <c r="AU71" s="3"/>
      <c r="AV71" s="3"/>
      <c r="AW71" s="3"/>
    </row>
    <row r="72" spans="1:49" ht="3" customHeight="1" x14ac:dyDescent="0.2">
      <c r="A72" s="26"/>
      <c r="B72" s="26"/>
      <c r="L72" s="22"/>
      <c r="M72" s="22"/>
      <c r="P72" s="22"/>
      <c r="R72" s="23"/>
      <c r="S72" s="2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x14ac:dyDescent="0.2">
      <c r="A73" s="17">
        <v>4635</v>
      </c>
      <c r="B73" s="18"/>
      <c r="D73" s="19" t="str">
        <f>VLOOKUP(A73,[1]leden!A$1:C$65536,2,FALSE)</f>
        <v>DEVLIEGER Raoul</v>
      </c>
      <c r="E73" s="20"/>
      <c r="F73" s="20"/>
      <c r="G73" s="20"/>
      <c r="H73" s="20"/>
      <c r="I73" s="20"/>
      <c r="J73" s="21"/>
      <c r="L73" s="19" t="str">
        <f>VLOOKUP(A73,[1]leden!A$1:C$65536,3,FALSE)</f>
        <v>OBA</v>
      </c>
      <c r="M73" s="21"/>
      <c r="O73" s="22" t="str">
        <f>VLOOKUP(A73,[1]leden!A$1:F$65536,6,FALSE)</f>
        <v>1°</v>
      </c>
      <c r="P73" s="22" t="e">
        <f>VLOOKUP(A73,[1]leden!A$1:C$65536,4,FALSE)</f>
        <v>#REF!</v>
      </c>
      <c r="R73" s="23">
        <v>14</v>
      </c>
      <c r="S73" s="23">
        <v>36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1"/>
      <c r="AQ73" s="31"/>
      <c r="AR73" s="3"/>
      <c r="AS73" s="30"/>
      <c r="AT73" s="3"/>
      <c r="AU73" s="3"/>
      <c r="AV73" s="3"/>
      <c r="AW73" s="3"/>
    </row>
    <row r="74" spans="1:49" ht="5.25" customHeight="1" x14ac:dyDescent="0.2">
      <c r="A74" s="26"/>
      <c r="B74" s="26"/>
      <c r="L74" s="22"/>
      <c r="M74" s="22"/>
      <c r="P74" s="22"/>
      <c r="R74" s="23"/>
      <c r="S74" s="2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x14ac:dyDescent="0.2">
      <c r="A75" s="17">
        <v>4162</v>
      </c>
      <c r="B75" s="18"/>
      <c r="D75" s="19" t="str">
        <f>VLOOKUP(A75,[1]leden!A$1:C$65536,2,FALSE)</f>
        <v>CAPPELLE Eddy</v>
      </c>
      <c r="E75" s="20"/>
      <c r="F75" s="20"/>
      <c r="G75" s="20"/>
      <c r="H75" s="20"/>
      <c r="I75" s="20"/>
      <c r="J75" s="21"/>
      <c r="L75" s="19" t="str">
        <f>VLOOKUP(A75,[1]leden!A$1:C$65536,3,FALSE)</f>
        <v>OBA</v>
      </c>
      <c r="M75" s="21"/>
      <c r="O75" s="22" t="str">
        <f>VLOOKUP(A75,[1]leden!A$1:F$65536,6,FALSE)</f>
        <v>2°</v>
      </c>
      <c r="P75" s="22" t="e">
        <f>VLOOKUP(A75,[1]leden!A$1:C$65536,4,FALSE)</f>
        <v>#REF!</v>
      </c>
      <c r="R75" s="23">
        <v>15</v>
      </c>
      <c r="S75" s="23">
        <v>41</v>
      </c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P75" s="28">
        <f>ROUNDDOWN(AV75/AW75,3)</f>
        <v>0.36499999999999999</v>
      </c>
      <c r="AQ75" s="29"/>
      <c r="AR75" s="26"/>
      <c r="AS75" s="26" t="str">
        <f>IF(AP75&lt;0.405,"OG",IF(AND(AP75&gt;=0.405,AP75&lt;0.495),"MG",IF(AND(AP75&gt;=0.495,AP75&lt;0.61),"PR",IF(AND(AP75&gt;=0.61,AP75&lt;0.765),"DPR",IF(AND(AP75&gt;=0.765,AP75&lt;0.95),"DRPR")))))</f>
        <v>OG</v>
      </c>
      <c r="AV75">
        <f>SUM(R75,U75)</f>
        <v>15</v>
      </c>
      <c r="AW75">
        <f>SUM(S75,V75)</f>
        <v>41</v>
      </c>
    </row>
    <row r="76" spans="1:49" ht="3" customHeight="1" x14ac:dyDescent="0.2">
      <c r="A76" s="26"/>
      <c r="B76" s="26"/>
      <c r="L76" s="22"/>
      <c r="M76" s="22"/>
      <c r="P76" s="22"/>
      <c r="R76" s="23"/>
      <c r="S76" s="23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P76" s="26"/>
      <c r="AQ76" s="26"/>
      <c r="AR76" s="26"/>
      <c r="AS76" s="26"/>
    </row>
    <row r="77" spans="1:49" x14ac:dyDescent="0.2">
      <c r="A77" s="17">
        <v>4561</v>
      </c>
      <c r="B77" s="18"/>
      <c r="D77" s="19" t="str">
        <f>VLOOKUP(A77,[1]leden!A$1:C$65536,2,FALSE)</f>
        <v>VAN DAMME Etienne</v>
      </c>
      <c r="E77" s="20"/>
      <c r="F77" s="20"/>
      <c r="G77" s="20"/>
      <c r="H77" s="20"/>
      <c r="I77" s="20"/>
      <c r="J77" s="21"/>
      <c r="L77" s="19" t="str">
        <f>VLOOKUP(A77,[1]leden!A$1:C$65536,3,FALSE)</f>
        <v>K.EBC</v>
      </c>
      <c r="M77" s="21"/>
      <c r="O77" s="22" t="str">
        <f>VLOOKUP(A77,[1]leden!A$1:F$65536,6,FALSE)</f>
        <v>1°</v>
      </c>
      <c r="P77" s="22" t="e">
        <f>VLOOKUP(A77,[1]leden!A$1:C$65536,4,FALSE)</f>
        <v>#REF!</v>
      </c>
      <c r="R77" s="23">
        <v>20</v>
      </c>
      <c r="S77" s="23">
        <v>45</v>
      </c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P77" s="28">
        <f>ROUNDDOWN(AV77/AW77,3)</f>
        <v>0.44400000000000001</v>
      </c>
      <c r="AQ77" s="29"/>
      <c r="AR77" s="26"/>
      <c r="AS77" s="26" t="str">
        <f>IF(AP77&lt;0.405,"OG",IF(AND(AP77&gt;=0.405,AP77&lt;0.495),"MG",IF(AND(AP77&gt;=0.495,AP77&lt;0.61),"PR",IF(AND(AP77&gt;=0.61,AP77&lt;0.765),"DPR",IF(AND(AP77&gt;=0.765,AP77&lt;0.95),"DRPR")))))</f>
        <v>MG</v>
      </c>
      <c r="AV77">
        <f>SUM(R77,U77)</f>
        <v>20</v>
      </c>
      <c r="AW77">
        <f>SUM(S77,V77)</f>
        <v>45</v>
      </c>
    </row>
    <row r="78" spans="1:49" ht="4.5" customHeight="1" x14ac:dyDescent="0.2">
      <c r="A78" s="26"/>
      <c r="B78" s="26"/>
      <c r="L78" s="22"/>
      <c r="M78" s="22"/>
      <c r="P78" s="22"/>
      <c r="R78" s="23"/>
      <c r="S78" s="23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P78" s="26"/>
      <c r="AQ78" s="26"/>
      <c r="AR78" s="26"/>
      <c r="AS78" s="26"/>
    </row>
    <row r="79" spans="1:49" x14ac:dyDescent="0.2">
      <c r="A79" s="17">
        <v>4531</v>
      </c>
      <c r="B79" s="18"/>
      <c r="D79" s="19" t="str">
        <f>VLOOKUP(A79,[1]leden!A$1:C$65536,2,FALSE)</f>
        <v>WULFRANCK Luc</v>
      </c>
      <c r="E79" s="20"/>
      <c r="F79" s="20"/>
      <c r="G79" s="20"/>
      <c r="H79" s="20"/>
      <c r="I79" s="20"/>
      <c r="J79" s="21"/>
      <c r="L79" s="19" t="str">
        <f>VLOOKUP(A79,[1]leden!A$1:C$65536,3,FALSE)</f>
        <v>UN</v>
      </c>
      <c r="M79" s="21"/>
      <c r="O79" s="22" t="str">
        <f>VLOOKUP(A79,[1]leden!A$1:F$65536,6,FALSE)</f>
        <v>1°</v>
      </c>
      <c r="P79" s="22" t="e">
        <f>VLOOKUP(A79,[1]leden!A$1:C$65536,4,FALSE)</f>
        <v>#REF!</v>
      </c>
      <c r="R79" s="23">
        <v>27</v>
      </c>
      <c r="S79" s="23">
        <v>44</v>
      </c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P79" s="28">
        <f>ROUNDDOWN(AV79/AW79,3)</f>
        <v>0.61299999999999999</v>
      </c>
      <c r="AQ79" s="29"/>
      <c r="AR79" s="26"/>
      <c r="AS79" s="26" t="str">
        <f>IF(AP79&lt;0.405,"OG",IF(AND(AP79&gt;=0.405,AP79&lt;0.495),"MG",IF(AND(AP79&gt;=0.495,AP79&lt;0.61),"PR",IF(AND(AP79&gt;=0.61,AP79&lt;0.765),"DPR",IF(AND(AP79&gt;=0.765,AP79&lt;0.95),"DRPR")))))</f>
        <v>DPR</v>
      </c>
      <c r="AV79">
        <f>SUM(R79,U79)</f>
        <v>27</v>
      </c>
      <c r="AW79">
        <f>SUM(S79,V79)</f>
        <v>44</v>
      </c>
    </row>
    <row r="80" spans="1:49" ht="3" customHeight="1" x14ac:dyDescent="0.2"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P80" s="26"/>
      <c r="AQ80" s="26"/>
      <c r="AR80" s="26"/>
      <c r="AS80" s="26"/>
    </row>
    <row r="81" spans="1:49" x14ac:dyDescent="0.2">
      <c r="A81" s="17">
        <v>1344</v>
      </c>
      <c r="B81" s="18"/>
      <c r="D81" s="19" t="str">
        <f>VLOOKUP(A81,[1]leden!A$1:C$65536,2,FALSE)</f>
        <v>VERHAEGEN Marc</v>
      </c>
      <c r="E81" s="20"/>
      <c r="F81" s="20"/>
      <c r="G81" s="20"/>
      <c r="H81" s="20"/>
      <c r="I81" s="20"/>
      <c r="J81" s="21"/>
      <c r="L81" s="19" t="str">
        <f>VLOOKUP(A81,[1]leden!A$1:C$65536,3,FALSE)</f>
        <v>ODM</v>
      </c>
      <c r="M81" s="21"/>
      <c r="O81" s="22" t="str">
        <f>VLOOKUP(A81,[1]leden!A$1:F$65536,6,FALSE)</f>
        <v>exc</v>
      </c>
      <c r="P81" s="22" t="e">
        <f>VLOOKUP(A81,[1]leden!A$1:C$65536,4,FALSE)</f>
        <v>#REF!</v>
      </c>
      <c r="R81" s="23">
        <v>34</v>
      </c>
      <c r="S81" s="23">
        <v>44</v>
      </c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P81" s="28">
        <f>ROUNDDOWN(AV81/AW81,3)</f>
        <v>0.77200000000000002</v>
      </c>
      <c r="AQ81" s="29"/>
      <c r="AR81" s="26"/>
      <c r="AS81" s="26" t="str">
        <f>IF(AP81&lt;0.405,"OG",IF(AND(AP81&gt;=0.405,AP81&lt;0.495),"MG",IF(AND(AP81&gt;=0.495,AP81&lt;0.61),"PR",IF(AND(AP81&gt;=0.61,AP81&lt;0.765),"DPR",IF(AND(AP81&gt;=0.765,AP81&lt;0.95),"DRPR")))))</f>
        <v>DRPR</v>
      </c>
      <c r="AV81">
        <f>SUM(R81,U81)</f>
        <v>34</v>
      </c>
      <c r="AW81">
        <f>SUM(S81,V81)</f>
        <v>44</v>
      </c>
    </row>
    <row r="82" spans="1:49" ht="4.5" customHeight="1" x14ac:dyDescent="0.2">
      <c r="A82" s="26"/>
      <c r="B82" s="26"/>
      <c r="L82" s="22"/>
      <c r="M82" s="22"/>
      <c r="P82" s="22"/>
      <c r="R82" s="23"/>
      <c r="S82" s="23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P82" s="26"/>
      <c r="AQ82" s="26"/>
      <c r="AR82" s="26"/>
      <c r="AS82" s="26"/>
    </row>
    <row r="83" spans="1:49" x14ac:dyDescent="0.2">
      <c r="A83" s="17">
        <v>8917</v>
      </c>
      <c r="B83" s="18"/>
      <c r="D83" s="19" t="str">
        <f>VLOOKUP(A83,[1]leden!A$1:C$65536,2,FALSE)</f>
        <v>GREMAIN Gino</v>
      </c>
      <c r="E83" s="20"/>
      <c r="F83" s="20"/>
      <c r="G83" s="20"/>
      <c r="H83" s="20"/>
      <c r="I83" s="20"/>
      <c r="J83" s="21"/>
      <c r="L83" s="19" t="str">
        <f>VLOOKUP(A83,[1]leden!A$1:C$65536,3,FALSE)</f>
        <v>OBA</v>
      </c>
      <c r="M83" s="21"/>
      <c r="O83" s="22" t="str">
        <f>VLOOKUP(A83,[1]leden!A$1:F$65536,6,FALSE)</f>
        <v>exc</v>
      </c>
      <c r="P83" s="22" t="e">
        <f>VLOOKUP(A83,[1]leden!A$1:C$65536,4,FALSE)</f>
        <v>#REF!</v>
      </c>
      <c r="R83" s="23">
        <v>18</v>
      </c>
      <c r="S83" s="23">
        <v>35</v>
      </c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P83" s="28">
        <f>ROUNDDOWN(AV83/AW83,3)</f>
        <v>0.51400000000000001</v>
      </c>
      <c r="AQ83" s="29"/>
      <c r="AR83" s="26"/>
      <c r="AS83" s="26" t="str">
        <f>IF(AP83&lt;0.405,"OG",IF(AND(AP83&gt;=0.405,AP83&lt;0.495),"MG",IF(AND(AP83&gt;=0.495,AP83&lt;0.61),"PR",IF(AND(AP83&gt;=0.61,AP83&lt;0.765),"DPR",IF(AND(AP83&gt;=0.765,AP83&lt;0.95),"DRPR")))))</f>
        <v>PR</v>
      </c>
      <c r="AV83">
        <f>SUM(R83,U83)</f>
        <v>18</v>
      </c>
      <c r="AW83">
        <f>SUM(S83,V83)</f>
        <v>35</v>
      </c>
    </row>
    <row r="84" spans="1:49" ht="3" customHeight="1" x14ac:dyDescent="0.2">
      <c r="A84" s="26"/>
      <c r="B84" s="26"/>
      <c r="L84" s="22"/>
      <c r="M84" s="22"/>
      <c r="P84" s="22"/>
      <c r="R84" s="23"/>
      <c r="S84" s="2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x14ac:dyDescent="0.2">
      <c r="A85" s="17">
        <v>4246</v>
      </c>
      <c r="B85" s="18"/>
      <c r="D85" s="19" t="str">
        <f>VLOOKUP(A85,[1]leden!A$1:C$65536,2,FALSE)</f>
        <v>BOLLE Jean-Marie</v>
      </c>
      <c r="E85" s="20"/>
      <c r="F85" s="20"/>
      <c r="G85" s="20"/>
      <c r="H85" s="20"/>
      <c r="I85" s="20"/>
      <c r="J85" s="21"/>
      <c r="L85" s="19" t="str">
        <f>VLOOKUP(A85,[1]leden!A$1:C$65536,3,FALSE)</f>
        <v>OBA</v>
      </c>
      <c r="M85" s="21"/>
      <c r="O85" s="22" t="str">
        <f>VLOOKUP(A85,[1]leden!A$1:F$65536,6,FALSE)</f>
        <v>exc</v>
      </c>
      <c r="P85" s="22" t="e">
        <f>VLOOKUP(A85,[1]leden!A$1:C$65536,4,FALSE)</f>
        <v>#REF!</v>
      </c>
      <c r="R85" s="23">
        <v>34</v>
      </c>
      <c r="S85" s="23">
        <v>46</v>
      </c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P85" s="28">
        <f>ROUNDDOWN(AV85/AW85,3)</f>
        <v>0.73899999999999999</v>
      </c>
      <c r="AQ85" s="29"/>
      <c r="AR85" s="26"/>
      <c r="AS85" s="26" t="str">
        <f>IF(AP85&lt;0.495,"OG",IF(AND(AP85&gt;=0.495,AP85&lt;0.61),"MG",IF(AND(AP85&gt;=0.61,AP85&lt;0.765),"PR",IF(AND(AP85&gt;=0.795,AP85&lt;0.95),"DPR",IF(AP85&gt;=0.95,,"DRPR")))))</f>
        <v>PR</v>
      </c>
      <c r="AV85">
        <f>SUM(R85,U85)</f>
        <v>34</v>
      </c>
      <c r="AW85">
        <f>SUM(S85,V85)</f>
        <v>46</v>
      </c>
    </row>
    <row r="86" spans="1:49" ht="3.75" customHeight="1" x14ac:dyDescent="0.2">
      <c r="A86" s="26"/>
      <c r="B86" s="26"/>
      <c r="L86" s="22"/>
      <c r="M86" s="22"/>
      <c r="P86" s="22"/>
      <c r="R86" s="23"/>
      <c r="S86" s="23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P86" s="26"/>
      <c r="AQ86" s="26"/>
      <c r="AR86" s="26"/>
      <c r="AS86" s="26"/>
    </row>
    <row r="87" spans="1:49" x14ac:dyDescent="0.2">
      <c r="A87" s="17">
        <v>4207</v>
      </c>
      <c r="B87" s="18"/>
      <c r="D87" s="19" t="str">
        <f>VLOOKUP(A87,[1]leden!A$1:C$65536,2,FALSE)</f>
        <v>VELGHE Stefaan</v>
      </c>
      <c r="E87" s="20"/>
      <c r="F87" s="20"/>
      <c r="G87" s="20"/>
      <c r="H87" s="20"/>
      <c r="I87" s="20"/>
      <c r="J87" s="21"/>
      <c r="L87" s="19" t="str">
        <f>VLOOKUP(A87,[1]leden!A$1:C$65536,3,FALSE)</f>
        <v>OBA</v>
      </c>
      <c r="M87" s="21"/>
      <c r="O87" s="22" t="str">
        <f>VLOOKUP(A87,[1]leden!A$1:F$65536,6,FALSE)</f>
        <v>exc</v>
      </c>
      <c r="P87" s="22" t="e">
        <f>VLOOKUP(A87,[1]leden!A$1:C$65536,4,FALSE)</f>
        <v>#REF!</v>
      </c>
      <c r="R87" s="23">
        <v>28</v>
      </c>
      <c r="S87" s="23">
        <v>36</v>
      </c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P87" s="28">
        <f>ROUNDDOWN(AV87/AW87,3)</f>
        <v>0.77700000000000002</v>
      </c>
      <c r="AQ87" s="29"/>
      <c r="AR87" s="26"/>
      <c r="AS87" s="26" t="str">
        <f>IF(AP87&lt;0.495,"OG",IF(AND(AP87&gt;=0.495,AP87&lt;0.61),"MG",IF(AND(AP87&gt;=0.61,AP87&lt;0.765),"PR",IF(AND(AP87&gt;=0.795,AP87&lt;0.95),"DPR",IF(AP87&gt;=0.95,,"DRPR")))))</f>
        <v>DRPR</v>
      </c>
      <c r="AV87">
        <f>SUM(R87,U87)</f>
        <v>28</v>
      </c>
      <c r="AW87">
        <f>SUM(S87,V87)</f>
        <v>36</v>
      </c>
    </row>
    <row r="88" spans="1:49" ht="3" customHeight="1" x14ac:dyDescent="0.2">
      <c r="A88" s="26"/>
      <c r="B88" s="26"/>
      <c r="L88" s="22"/>
      <c r="M88" s="22"/>
      <c r="P88" s="22"/>
      <c r="R88" s="23"/>
      <c r="S88" s="23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P88" s="26"/>
      <c r="AQ88" s="26"/>
      <c r="AR88" s="26"/>
      <c r="AS88" s="26"/>
    </row>
    <row r="89" spans="1:49" x14ac:dyDescent="0.2">
      <c r="A89" s="17">
        <v>6456</v>
      </c>
      <c r="B89" s="18"/>
      <c r="D89" s="19" t="str">
        <f>VLOOKUP(A89,[1]leden!A$1:C$65536,2,FALSE)</f>
        <v>PLOVIE Herbert</v>
      </c>
      <c r="E89" s="20"/>
      <c r="F89" s="20"/>
      <c r="G89" s="20"/>
      <c r="H89" s="20"/>
      <c r="I89" s="20"/>
      <c r="J89" s="21"/>
      <c r="L89" s="19" t="str">
        <f>VLOOKUP(A89,[1]leden!A$1:C$65536,3,FALSE)</f>
        <v>OBA</v>
      </c>
      <c r="M89" s="21"/>
      <c r="O89" s="22" t="str">
        <f>VLOOKUP(A89,[1]leden!A$1:F$65536,6,FALSE)</f>
        <v>exc</v>
      </c>
      <c r="P89" s="22" t="e">
        <f>VLOOKUP(A89,[1]leden!A$1:C$65536,4,FALSE)</f>
        <v>#REF!</v>
      </c>
      <c r="R89" s="23">
        <v>32</v>
      </c>
      <c r="S89" s="23">
        <v>51</v>
      </c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P89" s="28">
        <f>ROUNDDOWN(AV89/AW89,3)</f>
        <v>0.627</v>
      </c>
      <c r="AQ89" s="29"/>
      <c r="AR89" s="26"/>
      <c r="AS89" s="26" t="str">
        <f>IF(AP89&lt;0.495,"OG",IF(AND(AP89&gt;=0.495,AP89&lt;0.61),"MG",IF(AND(AP89&gt;=0.61,AP89&lt;0.765),"PR",IF(AND(AP89&gt;=0.795,AP89&lt;0.95),"DPR",IF(AP89&gt;=0.95,,"DRPR")))))</f>
        <v>PR</v>
      </c>
      <c r="AV89">
        <f>SUM(R89,U89)</f>
        <v>32</v>
      </c>
      <c r="AW89">
        <f>SUM(S89,V89)</f>
        <v>51</v>
      </c>
    </row>
    <row r="90" spans="1:49" ht="4.5" customHeight="1" x14ac:dyDescent="0.2"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P90" s="26"/>
      <c r="AQ90" s="26"/>
      <c r="AR90" s="26"/>
      <c r="AS90" s="26"/>
    </row>
    <row r="91" spans="1:49" x14ac:dyDescent="0.2">
      <c r="A91" s="32" t="s">
        <v>6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4"/>
      <c r="O91" s="22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P91" s="28"/>
      <c r="AQ91" s="29"/>
      <c r="AR91" s="26"/>
      <c r="AS91" s="26"/>
      <c r="AV91">
        <f>SUM(R91,U91)</f>
        <v>0</v>
      </c>
      <c r="AW91">
        <f>SUM(S91,V91)</f>
        <v>0</v>
      </c>
    </row>
    <row r="92" spans="1:49" ht="4.5" customHeight="1" x14ac:dyDescent="0.2"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P92" s="26"/>
      <c r="AQ92" s="26"/>
      <c r="AR92" s="26"/>
      <c r="AS92" s="26"/>
    </row>
    <row r="93" spans="1:49" x14ac:dyDescent="0.2">
      <c r="A93" s="17">
        <v>7479</v>
      </c>
      <c r="B93" s="18"/>
      <c r="D93" s="19" t="str">
        <f>VLOOKUP(A93,[1]leden!A$1:C$65536,2,FALSE)</f>
        <v>HONGENAERT Erwin</v>
      </c>
      <c r="E93" s="20"/>
      <c r="F93" s="20"/>
      <c r="G93" s="20"/>
      <c r="H93" s="20"/>
      <c r="I93" s="20"/>
      <c r="J93" s="21"/>
      <c r="L93" s="19" t="str">
        <f>VLOOKUP(A93,[1]leden!A$1:C$65536,3,FALSE)</f>
        <v>K.EBC</v>
      </c>
      <c r="M93" s="21"/>
      <c r="O93" s="22" t="str">
        <f>VLOOKUP(A93,[1]leden!A$1:F$65536,6,FALSE)</f>
        <v>3°</v>
      </c>
      <c r="P93" s="22" t="e">
        <f>VLOOKUP(A93,[1]leden!A$1:C$65536,4,FALSE)</f>
        <v>#REF!</v>
      </c>
      <c r="R93" s="23">
        <v>18</v>
      </c>
      <c r="S93" s="23">
        <v>57</v>
      </c>
      <c r="T93" s="23"/>
      <c r="U93" s="23">
        <v>12</v>
      </c>
      <c r="V93" s="23">
        <v>39</v>
      </c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P93" s="28">
        <f>ROUNDDOWN(AV93/AW93,3)</f>
        <v>0.312</v>
      </c>
      <c r="AQ93" s="29"/>
      <c r="AR93" s="26"/>
      <c r="AS93" s="26" t="str">
        <f>IF(AP93&lt;0.495,"OG",IF(AND(AP93&gt;=0.495,AP93&lt;0.61),"MG",IF(AND(AP93&gt;=0.61,AP93&lt;0.765),"PR",IF(AND(AP93&gt;=0.795,AP93&lt;0.95),"DPR",IF(AP93&gt;=0.95,,"DRPR")))))</f>
        <v>OG</v>
      </c>
      <c r="AV93">
        <f>SUM(R93,U93)</f>
        <v>30</v>
      </c>
      <c r="AW93">
        <f>SUM(S93,V93)</f>
        <v>96</v>
      </c>
    </row>
    <row r="94" spans="1:49" ht="3" customHeight="1" x14ac:dyDescent="0.2">
      <c r="A94" s="26"/>
      <c r="B94" s="26"/>
      <c r="L94" s="22"/>
      <c r="M94" s="22"/>
      <c r="P94" s="22"/>
      <c r="R94" s="23"/>
      <c r="S94" s="23"/>
      <c r="T94" s="23"/>
      <c r="U94" s="23"/>
      <c r="V94" s="23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P94" s="26"/>
      <c r="AQ94" s="26"/>
      <c r="AR94" s="26"/>
      <c r="AS94" s="26"/>
    </row>
    <row r="95" spans="1:49" x14ac:dyDescent="0.2">
      <c r="A95" s="17">
        <v>8125</v>
      </c>
      <c r="B95" s="18"/>
      <c r="D95" s="19" t="str">
        <f>VLOOKUP(A95,[1]leden!A$1:C$65536,2,FALSE)</f>
        <v>LANDRIEU Jan</v>
      </c>
      <c r="E95" s="20"/>
      <c r="F95" s="20"/>
      <c r="G95" s="20"/>
      <c r="H95" s="20"/>
      <c r="I95" s="20"/>
      <c r="J95" s="21"/>
      <c r="L95" s="19" t="str">
        <f>VLOOKUP(A95,[1]leden!A$1:C$65536,3,FALSE)</f>
        <v>KK</v>
      </c>
      <c r="M95" s="21"/>
      <c r="O95" s="22" t="str">
        <f>VLOOKUP(A95,[1]leden!A$1:F$65536,6,FALSE)</f>
        <v>3°</v>
      </c>
      <c r="P95" s="22" t="e">
        <f>VLOOKUP(A95,[1]leden!A$1:C$65536,4,FALSE)</f>
        <v>#REF!</v>
      </c>
      <c r="R95" s="27">
        <v>18</v>
      </c>
      <c r="S95" s="27">
        <v>30</v>
      </c>
      <c r="T95" s="27"/>
      <c r="U95" s="27">
        <v>18</v>
      </c>
      <c r="V95" s="27">
        <v>29</v>
      </c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P95" s="28">
        <f>ROUNDDOWN(AV95/AW95,3)</f>
        <v>0.61</v>
      </c>
      <c r="AQ95" s="29"/>
      <c r="AR95" s="26"/>
      <c r="AS95" s="26" t="str">
        <f>IF(AP95&lt;0.495,"OG",IF(AND(AP95&gt;=0.495,AP95&lt;0.61),"MG",IF(AND(AP95&gt;=0.61,AP95&lt;0.765),"PR",IF(AND(AP95&gt;=0.795,AP95&lt;0.95),"DPR",IF(AP95&gt;=0.95,,"DRPR")))))</f>
        <v>PR</v>
      </c>
      <c r="AV95">
        <f>SUM(R95,U95)</f>
        <v>36</v>
      </c>
      <c r="AW95">
        <f>SUM(S95,V95)</f>
        <v>59</v>
      </c>
    </row>
    <row r="96" spans="1:49" ht="3" customHeight="1" x14ac:dyDescent="0.2">
      <c r="A96" s="26"/>
      <c r="B96" s="26"/>
      <c r="L96" s="22"/>
      <c r="M96" s="22"/>
      <c r="P96" s="22"/>
      <c r="R96" s="23"/>
      <c r="S96" s="23"/>
      <c r="T96" s="23"/>
      <c r="U96" s="23"/>
      <c r="V96" s="2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x14ac:dyDescent="0.2">
      <c r="A97" s="17">
        <v>4263</v>
      </c>
      <c r="B97" s="18"/>
      <c r="D97" s="19" t="str">
        <f>VLOOKUP(A97,[1]leden!A$1:C$65536,2,FALSE)</f>
        <v>SCHLAPA Harald</v>
      </c>
      <c r="E97" s="20"/>
      <c r="F97" s="20"/>
      <c r="G97" s="20"/>
      <c r="H97" s="20"/>
      <c r="I97" s="20"/>
      <c r="J97" s="21"/>
      <c r="L97" s="19" t="str">
        <f>VLOOKUP(A97,[1]leden!A$1:C$65536,3,FALSE)</f>
        <v>OBA</v>
      </c>
      <c r="M97" s="21"/>
      <c r="O97" s="22" t="str">
        <f>VLOOKUP(A97,[1]leden!A$1:F$65536,6,FALSE)</f>
        <v>3°</v>
      </c>
      <c r="P97" s="22" t="e">
        <f>VLOOKUP(A97,[1]leden!A$1:C$65536,4,FALSE)</f>
        <v>#REF!</v>
      </c>
      <c r="R97" s="23">
        <v>18</v>
      </c>
      <c r="S97" s="23">
        <v>50</v>
      </c>
      <c r="T97" s="23"/>
      <c r="U97" s="23">
        <v>18</v>
      </c>
      <c r="V97" s="23">
        <v>49</v>
      </c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P97" s="28">
        <f>ROUNDDOWN(AV97/AW97,3)</f>
        <v>0.36299999999999999</v>
      </c>
      <c r="AQ97" s="29"/>
      <c r="AR97" s="26"/>
      <c r="AS97" s="26" t="str">
        <f>IF(AP97&lt;0.61,"OG",IF(AND(AP97&gt;=0.61,AP97&lt;0.765),"MG",IF(AND(AP97&gt;=0.765,AP97&lt;0.95),"PR",IF(AP97&gt;=0.95,"DPR"))))</f>
        <v>OG</v>
      </c>
      <c r="AV97">
        <f>SUM(R97,U97)</f>
        <v>36</v>
      </c>
      <c r="AW97">
        <f>SUM(S97,V97)</f>
        <v>99</v>
      </c>
    </row>
    <row r="98" spans="1:49" ht="3" customHeight="1" x14ac:dyDescent="0.2">
      <c r="A98" s="26"/>
      <c r="B98" s="26"/>
      <c r="L98" s="22"/>
      <c r="M98" s="22"/>
      <c r="P98" s="22"/>
      <c r="R98" s="23"/>
      <c r="S98" s="23"/>
      <c r="T98" s="23"/>
      <c r="U98" s="23"/>
      <c r="V98" s="23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P98" s="26"/>
      <c r="AQ98" s="26"/>
      <c r="AR98" s="26"/>
      <c r="AS98" s="26"/>
    </row>
    <row r="99" spans="1:49" x14ac:dyDescent="0.2">
      <c r="A99" s="17">
        <v>4256</v>
      </c>
      <c r="B99" s="18"/>
      <c r="D99" s="19" t="str">
        <f>VLOOKUP(A99,[1]leden!A$1:C$65536,2,FALSE)</f>
        <v>HELSMOORTEL Rik</v>
      </c>
      <c r="E99" s="20"/>
      <c r="F99" s="20"/>
      <c r="G99" s="20"/>
      <c r="H99" s="20"/>
      <c r="I99" s="20"/>
      <c r="J99" s="21"/>
      <c r="L99" s="19" t="str">
        <f>VLOOKUP(A99,[1]leden!A$1:C$65536,3,FALSE)</f>
        <v>OBA</v>
      </c>
      <c r="M99" s="21"/>
      <c r="O99" s="22" t="str">
        <f>VLOOKUP(A99,[1]leden!A$1:F$65536,6,FALSE)</f>
        <v>3°</v>
      </c>
      <c r="P99" s="22" t="e">
        <f>VLOOKUP(A99,[1]leden!A$1:C$65536,4,FALSE)</f>
        <v>#REF!</v>
      </c>
      <c r="R99" s="27">
        <v>18</v>
      </c>
      <c r="S99" s="27">
        <v>29</v>
      </c>
      <c r="T99" s="23"/>
      <c r="U99" s="23">
        <v>7</v>
      </c>
      <c r="V99" s="23">
        <v>51</v>
      </c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P99" s="28">
        <f>ROUNDDOWN(AV99/AW99,3)</f>
        <v>0.312</v>
      </c>
      <c r="AQ99" s="29"/>
      <c r="AR99" s="26"/>
      <c r="AS99" s="26" t="str">
        <f>IF(AP99&lt;0.61,"OG",IF(AND(AP99&gt;=0.61,AP99&lt;0.765),"MG",IF(AND(AP99&gt;=0.765,AP99&lt;0.95),"PR",IF(AP99&gt;=0.95,"DPR"))))</f>
        <v>OG</v>
      </c>
      <c r="AV99">
        <f>SUM(R99,U99)</f>
        <v>25</v>
      </c>
      <c r="AW99">
        <f>SUM(S99,V99)</f>
        <v>80</v>
      </c>
    </row>
    <row r="100" spans="1:49" ht="3" customHeight="1" x14ac:dyDescent="0.2"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P100" s="26"/>
      <c r="AQ100" s="26"/>
      <c r="AR100" s="26"/>
      <c r="AS100" s="26"/>
    </row>
    <row r="101" spans="1:49" x14ac:dyDescent="0.2">
      <c r="A101" s="17">
        <v>7797</v>
      </c>
      <c r="B101" s="18"/>
      <c r="D101" s="19" t="str">
        <f>VLOOKUP(A101,[1]leden!A$1:C$65536,2,FALSE)</f>
        <v>BEIRENS Marc</v>
      </c>
      <c r="E101" s="20"/>
      <c r="F101" s="20"/>
      <c r="G101" s="20"/>
      <c r="H101" s="20"/>
      <c r="I101" s="20"/>
      <c r="J101" s="21"/>
      <c r="L101" s="19" t="str">
        <f>VLOOKUP(A101,[1]leden!A$1:C$65536,3,FALSE)</f>
        <v>K.BR</v>
      </c>
      <c r="M101" s="21"/>
      <c r="O101" s="22" t="str">
        <f>VLOOKUP(A101,[1]leden!A$1:F$65536,6,FALSE)</f>
        <v>2°</v>
      </c>
      <c r="P101" s="22" t="e">
        <f>VLOOKUP(A101,[1]leden!A$1:C$65536,4,FALSE)</f>
        <v>#REF!</v>
      </c>
      <c r="R101" s="23">
        <v>19</v>
      </c>
      <c r="S101" s="23">
        <v>39</v>
      </c>
      <c r="T101" s="23"/>
      <c r="U101" s="23">
        <v>12</v>
      </c>
      <c r="V101" s="23">
        <v>58</v>
      </c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P101" s="28">
        <f>ROUNDDOWN(AV101/AW101,3)</f>
        <v>0.31900000000000001</v>
      </c>
      <c r="AQ101" s="29"/>
      <c r="AR101" s="26"/>
      <c r="AS101" s="26" t="str">
        <f>IF(AP101&lt;0.61,"OG",IF(AND(AP101&gt;=0.61,AP101&lt;0.765),"MG",IF(AND(AP101&gt;=0.765,AP101&lt;0.95),"PR",IF(AP101&gt;=0.95,"DPR"))))</f>
        <v>OG</v>
      </c>
      <c r="AV101">
        <f>SUM(R101,U101)</f>
        <v>31</v>
      </c>
      <c r="AW101">
        <f>SUM(S101,V101)</f>
        <v>97</v>
      </c>
    </row>
    <row r="102" spans="1:49" ht="3" customHeight="1" x14ac:dyDescent="0.2">
      <c r="A102" s="26"/>
      <c r="B102" s="26"/>
      <c r="L102" s="22"/>
      <c r="M102" s="22"/>
      <c r="P102" s="22"/>
      <c r="R102" s="23"/>
      <c r="S102" s="23"/>
      <c r="T102" s="23"/>
      <c r="U102" s="23"/>
      <c r="V102" s="23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P102" s="26"/>
      <c r="AQ102" s="26"/>
      <c r="AR102" s="26"/>
      <c r="AS102" s="26"/>
    </row>
    <row r="103" spans="1:49" x14ac:dyDescent="0.2">
      <c r="A103" s="17">
        <v>4544</v>
      </c>
      <c r="B103" s="18"/>
      <c r="D103" s="19" t="str">
        <f>VLOOKUP(A103,[1]leden!A$1:C$65536,2,FALSE)</f>
        <v>GEVAERT Michel</v>
      </c>
      <c r="E103" s="20"/>
      <c r="F103" s="20"/>
      <c r="G103" s="20"/>
      <c r="H103" s="20"/>
      <c r="I103" s="20"/>
      <c r="J103" s="21"/>
      <c r="L103" s="19" t="str">
        <f>VLOOKUP(A103,[1]leden!A$1:C$65536,3,FALSE)</f>
        <v>K.EBC</v>
      </c>
      <c r="M103" s="21"/>
      <c r="O103" s="22" t="str">
        <f>VLOOKUP(A103,[1]leden!A$1:F$65536,6,FALSE)</f>
        <v>2°</v>
      </c>
      <c r="P103" s="22" t="e">
        <f>VLOOKUP(A103,[1]leden!A$1:C$65536,4,FALSE)</f>
        <v>#REF!</v>
      </c>
      <c r="R103" s="23">
        <v>22</v>
      </c>
      <c r="S103" s="23">
        <v>45</v>
      </c>
      <c r="T103" s="23"/>
      <c r="U103" s="23">
        <v>14</v>
      </c>
      <c r="V103" s="23">
        <v>43</v>
      </c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P103" s="28">
        <f>ROUNDDOWN(AV103/AW103,3)</f>
        <v>0.40899999999999997</v>
      </c>
      <c r="AQ103" s="29"/>
      <c r="AR103" s="26"/>
      <c r="AS103" s="26" t="str">
        <f>IF(AP103&lt;0.61,"OG",IF(AND(AP103&gt;=0.61,AP103&lt;0.765),"MG",IF(AND(AP103&gt;=0.765,AP103&lt;0.95),"PR",IF(AP103&gt;=0.95,"DPR"))))</f>
        <v>OG</v>
      </c>
      <c r="AV103">
        <f>SUM(R103,U103)</f>
        <v>36</v>
      </c>
      <c r="AW103">
        <f>SUM(S103,V103)</f>
        <v>88</v>
      </c>
    </row>
    <row r="104" spans="1:49" ht="3.75" customHeight="1" x14ac:dyDescent="0.2">
      <c r="A104" s="26"/>
      <c r="B104" s="26"/>
      <c r="L104" s="22"/>
      <c r="M104" s="22"/>
      <c r="P104" s="22"/>
      <c r="R104" s="23"/>
      <c r="S104" s="23"/>
      <c r="T104" s="23"/>
      <c r="U104" s="23"/>
      <c r="V104" s="2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x14ac:dyDescent="0.2">
      <c r="A105" s="17">
        <v>4252</v>
      </c>
      <c r="B105" s="18"/>
      <c r="D105" s="19" t="str">
        <f>VLOOKUP(A105,[1]leden!A$1:C$65536,2,FALSE)</f>
        <v>DEJONGHE Freddy</v>
      </c>
      <c r="E105" s="20"/>
      <c r="F105" s="20"/>
      <c r="G105" s="20"/>
      <c r="H105" s="20"/>
      <c r="I105" s="20"/>
      <c r="J105" s="21"/>
      <c r="L105" s="19" t="str">
        <f>VLOOKUP(A105,[1]leden!A$1:C$65536,3,FALSE)</f>
        <v>OBA</v>
      </c>
      <c r="M105" s="21"/>
      <c r="O105" s="22" t="str">
        <f>VLOOKUP(A105,[1]leden!A$1:F$65536,6,FALSE)</f>
        <v>2°</v>
      </c>
      <c r="P105" s="22" t="e">
        <f>VLOOKUP(A105,[1]leden!A$1:C$65536,4,FALSE)</f>
        <v>#REF!</v>
      </c>
      <c r="R105" s="23">
        <v>22</v>
      </c>
      <c r="S105" s="23">
        <v>52</v>
      </c>
      <c r="T105" s="23"/>
      <c r="U105" s="23">
        <v>18</v>
      </c>
      <c r="V105" s="23">
        <v>42</v>
      </c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P105" s="28">
        <f>ROUNDDOWN(AV105/AW105,3)</f>
        <v>0.42499999999999999</v>
      </c>
      <c r="AQ105" s="29"/>
      <c r="AR105" s="26"/>
      <c r="AS105" s="26" t="str">
        <f>IF(AP105&lt;0.765,"OG",IF(AND(AP105&gt;=0.765,AP105&lt;0.95),"MG",IF(AP105&gt;=0.95,"PR")))</f>
        <v>OG</v>
      </c>
      <c r="AV105">
        <f>SUM(R105,U105)</f>
        <v>40</v>
      </c>
      <c r="AW105">
        <f>SUM(S105,V105)</f>
        <v>94</v>
      </c>
    </row>
    <row r="106" spans="1:49" ht="3" customHeight="1" x14ac:dyDescent="0.2">
      <c r="A106" s="26"/>
      <c r="B106" s="26"/>
      <c r="L106" s="22"/>
      <c r="M106" s="22"/>
      <c r="P106" s="22"/>
      <c r="R106" s="23"/>
      <c r="S106" s="23"/>
      <c r="T106" s="23"/>
      <c r="U106" s="23"/>
      <c r="V106" s="23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P106" s="26"/>
      <c r="AQ106" s="26"/>
      <c r="AR106" s="26"/>
      <c r="AS106" s="26"/>
    </row>
    <row r="107" spans="1:49" x14ac:dyDescent="0.2">
      <c r="A107" s="17">
        <v>6712</v>
      </c>
      <c r="B107" s="18"/>
      <c r="D107" s="19" t="str">
        <f>VLOOKUP(A107,[1]leden!A$1:C$65536,2,FALSE)</f>
        <v>SEGERS Didier</v>
      </c>
      <c r="E107" s="20"/>
      <c r="F107" s="20"/>
      <c r="G107" s="20"/>
      <c r="H107" s="20"/>
      <c r="I107" s="20"/>
      <c r="J107" s="21"/>
      <c r="L107" s="19" t="str">
        <f>VLOOKUP(A107,[1]leden!A$1:C$65536,3,FALSE)</f>
        <v>KGV</v>
      </c>
      <c r="M107" s="21"/>
      <c r="O107" s="22" t="str">
        <f>VLOOKUP(A107,[1]leden!A$1:F$65536,6,FALSE)</f>
        <v>2°</v>
      </c>
      <c r="P107" s="22" t="e">
        <f>VLOOKUP(A107,[1]leden!A$1:C$65536,4,FALSE)</f>
        <v>#REF!</v>
      </c>
      <c r="R107" s="27">
        <v>22</v>
      </c>
      <c r="S107" s="27">
        <v>19</v>
      </c>
      <c r="T107" s="23"/>
      <c r="U107" s="27">
        <v>22</v>
      </c>
      <c r="V107" s="27">
        <v>29</v>
      </c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P107" s="28">
        <f>ROUNDDOWN(AV107/AW107,3)</f>
        <v>0.91600000000000004</v>
      </c>
      <c r="AQ107" s="29"/>
      <c r="AR107" s="26"/>
      <c r="AS107" s="26" t="str">
        <f>IF(AP107&lt;0.765,"OG",IF(AND(AP107&gt;=0.765,AP107&lt;0.95),"MG",IF(AP107&gt;=0.95,"PR")))</f>
        <v>MG</v>
      </c>
      <c r="AV107">
        <f>SUM(R107,U107)</f>
        <v>44</v>
      </c>
      <c r="AW107">
        <f>SUM(S107,V107)</f>
        <v>48</v>
      </c>
    </row>
    <row r="108" spans="1:49" ht="3.75" customHeight="1" x14ac:dyDescent="0.2">
      <c r="A108" s="26"/>
      <c r="B108" s="26"/>
      <c r="L108" s="22"/>
      <c r="M108" s="22"/>
      <c r="P108" s="22"/>
      <c r="R108" s="23"/>
      <c r="S108" s="23"/>
      <c r="T108" s="23"/>
      <c r="U108" s="23"/>
      <c r="V108" s="2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ht="12.75" hidden="1" customHeight="1" x14ac:dyDescent="0.2">
      <c r="A109" s="17">
        <v>8669</v>
      </c>
      <c r="B109" s="18"/>
      <c r="D109" s="19" t="str">
        <f>VLOOKUP(A109,[1]leden!A$1:C$65536,2,FALSE)</f>
        <v>DE CLERCK Jean</v>
      </c>
      <c r="E109" s="20"/>
      <c r="F109" s="20"/>
      <c r="G109" s="20"/>
      <c r="H109" s="20"/>
      <c r="I109" s="20"/>
      <c r="J109" s="21"/>
      <c r="L109" s="19" t="str">
        <f>VLOOKUP(A109,[1]leden!A$1:C$65536,3,FALSE)</f>
        <v>K.BR</v>
      </c>
      <c r="M109" s="21"/>
      <c r="O109" s="22" t="str">
        <f>VLOOKUP(A109,[1]leden!A$1:F$65536,6,FALSE)</f>
        <v>2°</v>
      </c>
      <c r="P109" s="22" t="e">
        <f>VLOOKUP(A109,[1]leden!A$1:C$65536,4,FALSE)</f>
        <v>#REF!</v>
      </c>
      <c r="R109" s="27">
        <v>22</v>
      </c>
      <c r="S109" s="27">
        <v>35</v>
      </c>
      <c r="T109" s="23"/>
      <c r="U109" s="23">
        <v>15</v>
      </c>
      <c r="V109" s="23">
        <v>49</v>
      </c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8"/>
      <c r="AQ109" s="29"/>
      <c r="AR109" s="26"/>
      <c r="AS109" s="26"/>
    </row>
    <row r="110" spans="1:49" ht="2.25" hidden="1" customHeight="1" x14ac:dyDescent="0.2">
      <c r="A110" s="26"/>
      <c r="B110" s="26"/>
      <c r="L110" s="22"/>
      <c r="M110" s="22"/>
      <c r="P110" s="22"/>
      <c r="R110" s="23"/>
      <c r="S110" s="23"/>
      <c r="T110" s="23"/>
      <c r="U110" s="23"/>
      <c r="V110" s="23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</row>
    <row r="111" spans="1:49" ht="12.75" hidden="1" customHeight="1" x14ac:dyDescent="0.2">
      <c r="A111" s="26"/>
      <c r="B111" s="26"/>
      <c r="L111" s="22"/>
      <c r="M111" s="22"/>
      <c r="P111" s="22"/>
      <c r="R111" s="23"/>
      <c r="S111" s="23"/>
      <c r="T111" s="23"/>
      <c r="U111" s="23"/>
      <c r="V111" s="23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8"/>
      <c r="AQ111" s="29"/>
      <c r="AR111" s="26"/>
      <c r="AS111" s="26"/>
    </row>
    <row r="112" spans="1:49" ht="3" hidden="1" customHeight="1" x14ac:dyDescent="0.2">
      <c r="A112" s="17">
        <v>9278</v>
      </c>
      <c r="B112" s="18"/>
      <c r="D112" s="19" t="str">
        <f>VLOOKUP(A112,[1]leden!A$1:C$65536,2,FALSE)</f>
        <v>BOONE Koen</v>
      </c>
      <c r="E112" s="20"/>
      <c r="F112" s="20"/>
      <c r="G112" s="20"/>
      <c r="H112" s="20"/>
      <c r="I112" s="20"/>
      <c r="J112" s="21"/>
      <c r="L112" s="19" t="str">
        <f>VLOOKUP(A112,[1]leden!A$1:C$65536,3,FALSE)</f>
        <v>QU</v>
      </c>
      <c r="M112" s="21"/>
      <c r="O112" s="22" t="str">
        <f>VLOOKUP(A112,[1]leden!A$1:F$65536,6,FALSE)</f>
        <v>2°</v>
      </c>
      <c r="P112" s="22"/>
      <c r="R112" s="23">
        <v>22</v>
      </c>
      <c r="S112" s="23">
        <v>37</v>
      </c>
      <c r="T112" s="23">
        <v>16</v>
      </c>
      <c r="U112" s="23">
        <v>16</v>
      </c>
      <c r="V112" s="23">
        <v>50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ht="12.75" hidden="1" customHeight="1" x14ac:dyDescent="0.2">
      <c r="A113" s="26"/>
      <c r="B113" s="26"/>
      <c r="L113" s="22"/>
      <c r="M113" s="22"/>
      <c r="P113" s="22"/>
      <c r="R113" s="23"/>
      <c r="S113" s="23"/>
      <c r="T113" s="23"/>
      <c r="U113" s="23"/>
      <c r="V113" s="23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8"/>
      <c r="AQ113" s="29"/>
      <c r="AR113" s="26"/>
      <c r="AS113" s="26"/>
    </row>
    <row r="114" spans="1:49" ht="3" hidden="1" customHeight="1" x14ac:dyDescent="0.2">
      <c r="A114" s="17">
        <v>9283</v>
      </c>
      <c r="B114" s="18"/>
      <c r="D114" s="19" t="str">
        <f>VLOOKUP(A114,[1]leden!A$1:C$65536,2,FALSE)</f>
        <v>BRENDERS Thierry</v>
      </c>
      <c r="E114" s="20"/>
      <c r="F114" s="20"/>
      <c r="G114" s="20"/>
      <c r="H114" s="20"/>
      <c r="I114" s="20"/>
      <c r="J114" s="21"/>
      <c r="L114" s="19" t="str">
        <f>VLOOKUP(A114,[1]leden!A$1:C$65536,3,FALSE)</f>
        <v>KOH</v>
      </c>
      <c r="M114" s="21"/>
      <c r="O114" s="22" t="str">
        <f>VLOOKUP(A114,[1]leden!A$1:F$65536,6,FALSE)</f>
        <v>2°</v>
      </c>
      <c r="P114" s="22" t="e">
        <f>VLOOKUP(A114,[1]leden!A$1:C$65536,4,FALSE)</f>
        <v>#REF!</v>
      </c>
      <c r="R114" s="23">
        <v>22</v>
      </c>
      <c r="S114" s="23">
        <v>58</v>
      </c>
      <c r="T114" s="23"/>
      <c r="U114" s="23">
        <v>22</v>
      </c>
      <c r="V114" s="23">
        <v>47</v>
      </c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</row>
    <row r="115" spans="1:49" ht="12.75" hidden="1" customHeight="1" x14ac:dyDescent="0.2">
      <c r="A115" s="26"/>
      <c r="B115" s="26"/>
      <c r="L115" s="22"/>
      <c r="M115" s="22"/>
      <c r="P115" s="22"/>
      <c r="R115" s="23"/>
      <c r="S115" s="23"/>
      <c r="T115" s="23"/>
      <c r="U115" s="23"/>
      <c r="V115" s="23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8"/>
      <c r="AQ115" s="29"/>
      <c r="AR115" s="26"/>
      <c r="AS115" s="26"/>
    </row>
    <row r="116" spans="1:49" ht="4.5" hidden="1" customHeight="1" x14ac:dyDescent="0.2">
      <c r="A116" s="17">
        <v>4446</v>
      </c>
      <c r="B116" s="18"/>
      <c r="D116" s="19" t="str">
        <f>VLOOKUP(A116,[1]leden!A$1:C$65536,2,FALSE)</f>
        <v>FOURNEAU Alain</v>
      </c>
      <c r="E116" s="20"/>
      <c r="F116" s="20"/>
      <c r="G116" s="20"/>
      <c r="H116" s="20"/>
      <c r="I116" s="20"/>
      <c r="J116" s="21"/>
      <c r="L116" s="19" t="str">
        <f>VLOOKUP(A116,[1]leden!A$1:C$65536,3,FALSE)</f>
        <v>K.EWH</v>
      </c>
      <c r="M116" s="21"/>
      <c r="O116" s="22" t="str">
        <f>VLOOKUP(A116,[1]leden!A$1:F$65536,6,FALSE)</f>
        <v>2°</v>
      </c>
      <c r="P116" s="22" t="e">
        <f>VLOOKUP(A116,[1]leden!A$1:C$65536,4,FALSE)</f>
        <v>#REF!</v>
      </c>
      <c r="R116" s="23">
        <v>22</v>
      </c>
      <c r="S116" s="23">
        <v>45</v>
      </c>
      <c r="T116" s="23"/>
      <c r="U116" s="23">
        <v>22</v>
      </c>
      <c r="V116" s="23">
        <v>42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hidden="1" x14ac:dyDescent="0.2">
      <c r="A117" s="35"/>
      <c r="B117" s="36"/>
      <c r="D117" s="19"/>
      <c r="E117" s="20"/>
      <c r="F117" s="20"/>
      <c r="G117" s="20"/>
      <c r="H117" s="20"/>
      <c r="I117" s="20"/>
      <c r="J117" s="21"/>
      <c r="L117" s="37"/>
      <c r="M117" s="38"/>
      <c r="O117" s="22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8"/>
      <c r="AQ117" s="29"/>
      <c r="AR117" s="26"/>
      <c r="AS117" s="26"/>
    </row>
    <row r="118" spans="1:49" ht="5.25" hidden="1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0"/>
      <c r="AT118" s="3"/>
      <c r="AU118" s="3"/>
      <c r="AV118" s="3"/>
      <c r="AW118" s="3"/>
    </row>
    <row r="119" spans="1:49" hidden="1" x14ac:dyDescent="0.2">
      <c r="A119" s="35"/>
      <c r="B119" s="36"/>
      <c r="D119" s="19"/>
      <c r="E119" s="20"/>
      <c r="F119" s="20"/>
      <c r="G119" s="20"/>
      <c r="H119" s="20"/>
      <c r="I119" s="20"/>
      <c r="J119" s="21"/>
      <c r="L119" s="37"/>
      <c r="M119" s="38"/>
      <c r="O119" s="22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8"/>
      <c r="AQ119" s="29"/>
      <c r="AR119" s="26"/>
      <c r="AS119" s="26"/>
    </row>
    <row r="120" spans="1:49" hidden="1" x14ac:dyDescent="0.2">
      <c r="A120" s="39"/>
      <c r="B120" s="39"/>
      <c r="C120" s="3"/>
      <c r="D120" s="40"/>
      <c r="E120" s="40"/>
      <c r="F120" s="40"/>
      <c r="G120" s="40"/>
      <c r="H120" s="40"/>
      <c r="I120" s="40"/>
      <c r="J120" s="40"/>
      <c r="K120" s="3"/>
      <c r="L120" s="41"/>
      <c r="M120" s="41"/>
      <c r="N120" s="3"/>
      <c r="O120" s="42"/>
      <c r="P120" s="3"/>
      <c r="Q120" s="3"/>
      <c r="R120" s="9"/>
      <c r="S120" s="9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1"/>
      <c r="AQ120" s="31"/>
      <c r="AR120" s="3"/>
      <c r="AS120" s="30"/>
      <c r="AT120" s="3"/>
      <c r="AU120" s="3"/>
      <c r="AV120" s="3"/>
      <c r="AW120" s="3"/>
    </row>
    <row r="121" spans="1:49" ht="3.75" hidden="1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hidden="1" x14ac:dyDescent="0.2">
      <c r="A122" s="39"/>
      <c r="B122" s="39"/>
      <c r="C122" s="3"/>
      <c r="D122" s="40"/>
      <c r="E122" s="40"/>
      <c r="F122" s="40"/>
      <c r="G122" s="40"/>
      <c r="H122" s="40"/>
      <c r="I122" s="40"/>
      <c r="J122" s="40"/>
      <c r="K122" s="3"/>
      <c r="L122" s="41"/>
      <c r="M122" s="41"/>
      <c r="N122" s="3"/>
      <c r="O122" s="42"/>
      <c r="P122" s="3"/>
      <c r="Q122" s="3"/>
      <c r="R122" s="9"/>
      <c r="S122" s="9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1"/>
      <c r="AQ122" s="31"/>
      <c r="AR122" s="3"/>
      <c r="AS122" s="30"/>
      <c r="AT122" s="3"/>
      <c r="AU122" s="3"/>
      <c r="AV122" s="3"/>
      <c r="AW122" s="3"/>
    </row>
    <row r="123" spans="1:49" ht="3" hidden="1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hidden="1" x14ac:dyDescent="0.2">
      <c r="A124" s="39"/>
      <c r="B124" s="39"/>
      <c r="C124" s="3"/>
      <c r="D124" s="40"/>
      <c r="E124" s="40"/>
      <c r="F124" s="40"/>
      <c r="G124" s="40"/>
      <c r="H124" s="40"/>
      <c r="I124" s="40"/>
      <c r="J124" s="40"/>
      <c r="K124" s="3"/>
      <c r="L124" s="41"/>
      <c r="M124" s="41"/>
      <c r="N124" s="3"/>
      <c r="O124" s="42"/>
      <c r="P124" s="3"/>
      <c r="Q124" s="3"/>
      <c r="R124" s="9"/>
      <c r="S124" s="9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1"/>
      <c r="AQ124" s="31"/>
      <c r="AR124" s="3"/>
      <c r="AS124" s="30"/>
      <c r="AT124" s="3"/>
      <c r="AU124" s="3"/>
      <c r="AV124" s="3"/>
      <c r="AW124" s="3"/>
    </row>
    <row r="125" spans="1:49" ht="3" hidden="1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idden="1" x14ac:dyDescent="0.2">
      <c r="A126" s="39"/>
      <c r="B126" s="39"/>
      <c r="C126" s="3"/>
      <c r="D126" s="40"/>
      <c r="E126" s="40"/>
      <c r="F126" s="40"/>
      <c r="G126" s="40"/>
      <c r="H126" s="40"/>
      <c r="I126" s="40"/>
      <c r="J126" s="40"/>
      <c r="K126" s="3"/>
      <c r="L126" s="41"/>
      <c r="M126" s="41"/>
      <c r="N126" s="3"/>
      <c r="O126" s="42"/>
      <c r="P126" s="3"/>
      <c r="Q126" s="3"/>
      <c r="R126" s="9"/>
      <c r="S126" s="9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1"/>
      <c r="AQ126" s="31"/>
      <c r="AR126" s="3"/>
      <c r="AS126" s="30"/>
      <c r="AT126" s="3"/>
      <c r="AU126" s="3"/>
      <c r="AV126" s="3"/>
      <c r="AW126" s="3"/>
    </row>
    <row r="127" spans="1:49" ht="3.75" hidden="1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hidden="1" x14ac:dyDescent="0.2">
      <c r="A128" s="39"/>
      <c r="B128" s="39"/>
      <c r="C128" s="3"/>
      <c r="D128" s="40"/>
      <c r="E128" s="40"/>
      <c r="F128" s="40"/>
      <c r="G128" s="40"/>
      <c r="H128" s="40"/>
      <c r="I128" s="40"/>
      <c r="J128" s="40"/>
      <c r="K128" s="3"/>
      <c r="L128" s="41"/>
      <c r="M128" s="41"/>
      <c r="N128" s="3"/>
      <c r="O128" s="42"/>
      <c r="P128" s="3"/>
      <c r="Q128" s="3"/>
      <c r="R128" s="9"/>
      <c r="S128" s="9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1"/>
      <c r="AQ128" s="31"/>
      <c r="AR128" s="3"/>
      <c r="AS128" s="30"/>
      <c r="AT128" s="3"/>
      <c r="AU128" s="3"/>
      <c r="AV128" s="3"/>
      <c r="AW128" s="3"/>
    </row>
    <row r="129" spans="1:49" ht="3" hidden="1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idden="1" x14ac:dyDescent="0.2">
      <c r="A130" s="39"/>
      <c r="B130" s="39"/>
      <c r="C130" s="3"/>
      <c r="D130" s="40"/>
      <c r="E130" s="40"/>
      <c r="F130" s="40"/>
      <c r="G130" s="40"/>
      <c r="H130" s="40"/>
      <c r="I130" s="40"/>
      <c r="J130" s="40"/>
      <c r="K130" s="3"/>
      <c r="L130" s="41"/>
      <c r="M130" s="41"/>
      <c r="N130" s="3"/>
      <c r="O130" s="42"/>
      <c r="P130" s="3"/>
      <c r="Q130" s="3"/>
      <c r="R130" s="9"/>
      <c r="S130" s="9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1"/>
      <c r="AQ130" s="31"/>
      <c r="AR130" s="3"/>
      <c r="AS130" s="30"/>
      <c r="AT130" s="3"/>
      <c r="AU130" s="3"/>
      <c r="AV130" s="3"/>
      <c r="AW130" s="3"/>
    </row>
    <row r="131" spans="1:49" ht="3.75" hidden="1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hidden="1" x14ac:dyDescent="0.2">
      <c r="A132" s="39"/>
      <c r="B132" s="39"/>
      <c r="C132" s="3"/>
      <c r="D132" s="40"/>
      <c r="E132" s="40"/>
      <c r="F132" s="40"/>
      <c r="G132" s="40"/>
      <c r="H132" s="40"/>
      <c r="I132" s="40"/>
      <c r="J132" s="40"/>
      <c r="K132" s="3"/>
      <c r="L132" s="41"/>
      <c r="M132" s="41"/>
      <c r="N132" s="3"/>
      <c r="O132" s="42"/>
      <c r="P132" s="3"/>
      <c r="Q132" s="3"/>
      <c r="R132" s="9"/>
      <c r="S132" s="9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1"/>
      <c r="AQ132" s="31"/>
      <c r="AR132" s="3"/>
      <c r="AS132" s="30"/>
      <c r="AT132" s="3"/>
      <c r="AU132" s="3"/>
      <c r="AV132" s="3"/>
      <c r="AW132" s="3"/>
    </row>
    <row r="133" spans="1:49" ht="4.5" hidden="1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hidden="1" x14ac:dyDescent="0.2">
      <c r="A134" s="39"/>
      <c r="B134" s="39"/>
      <c r="C134" s="3"/>
      <c r="D134" s="40"/>
      <c r="E134" s="40"/>
      <c r="F134" s="40"/>
      <c r="G134" s="40"/>
      <c r="H134" s="40"/>
      <c r="I134" s="40"/>
      <c r="J134" s="40"/>
      <c r="K134" s="3"/>
      <c r="L134" s="41"/>
      <c r="M134" s="41"/>
      <c r="N134" s="3"/>
      <c r="O134" s="42"/>
      <c r="P134" s="3"/>
      <c r="Q134" s="3"/>
      <c r="R134" s="9"/>
      <c r="S134" s="9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1"/>
      <c r="AQ134" s="31"/>
      <c r="AR134" s="3"/>
      <c r="AS134" s="30"/>
      <c r="AT134" s="3"/>
      <c r="AU134" s="3"/>
      <c r="AV134" s="3"/>
      <c r="AW134" s="3"/>
    </row>
    <row r="135" spans="1:49" ht="5.25" hidden="1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0"/>
      <c r="AT135" s="3"/>
      <c r="AU135" s="3"/>
      <c r="AV135" s="3"/>
      <c r="AW135" s="3"/>
    </row>
    <row r="136" spans="1:49" hidden="1" x14ac:dyDescent="0.2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4"/>
      <c r="L136" s="43"/>
      <c r="M136" s="43"/>
      <c r="N136" s="44"/>
      <c r="O136" s="45"/>
      <c r="P136" s="3"/>
      <c r="Q136" s="3"/>
      <c r="R136" s="46"/>
      <c r="S136" s="46"/>
      <c r="T136" s="3"/>
      <c r="U136" s="46"/>
      <c r="V136" s="46"/>
      <c r="W136" s="3"/>
      <c r="X136" s="46"/>
      <c r="Y136" s="46"/>
      <c r="Z136" s="3"/>
      <c r="AA136" s="46"/>
      <c r="AB136" s="46"/>
      <c r="AC136" s="3"/>
      <c r="AD136" s="46"/>
      <c r="AE136" s="46"/>
      <c r="AF136" s="3"/>
      <c r="AG136" s="46"/>
      <c r="AH136" s="46"/>
      <c r="AI136" s="3"/>
      <c r="AJ136" s="46"/>
      <c r="AK136" s="46"/>
      <c r="AL136" s="3"/>
      <c r="AM136" s="46"/>
      <c r="AN136" s="46"/>
      <c r="AO136" s="3"/>
      <c r="AP136" s="40"/>
      <c r="AQ136" s="40"/>
      <c r="AR136" s="3"/>
      <c r="AS136" s="30"/>
      <c r="AT136" s="3"/>
      <c r="AU136" s="3"/>
      <c r="AV136" s="3"/>
      <c r="AW136" s="3"/>
    </row>
    <row r="137" spans="1:49" ht="3" hidden="1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hidden="1" x14ac:dyDescent="0.2">
      <c r="A138" s="39"/>
      <c r="B138" s="39"/>
      <c r="C138" s="3"/>
      <c r="D138" s="40"/>
      <c r="E138" s="40"/>
      <c r="F138" s="40"/>
      <c r="G138" s="40"/>
      <c r="H138" s="40"/>
      <c r="I138" s="40"/>
      <c r="J138" s="40"/>
      <c r="K138" s="3"/>
      <c r="L138" s="41"/>
      <c r="M138" s="41"/>
      <c r="N138" s="3"/>
      <c r="O138" s="42"/>
      <c r="P138" s="3"/>
      <c r="Q138" s="3"/>
      <c r="R138" s="9"/>
      <c r="S138" s="9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1"/>
      <c r="AQ138" s="31"/>
      <c r="AR138" s="3"/>
      <c r="AS138" s="30"/>
      <c r="AT138" s="3"/>
      <c r="AU138" s="3"/>
      <c r="AV138" s="3"/>
      <c r="AW138" s="3"/>
    </row>
    <row r="139" spans="1:49" ht="3.75" hidden="1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hidden="1" x14ac:dyDescent="0.2">
      <c r="A140" s="39"/>
      <c r="B140" s="39"/>
      <c r="C140" s="3"/>
      <c r="D140" s="40"/>
      <c r="E140" s="40"/>
      <c r="F140" s="40"/>
      <c r="G140" s="40"/>
      <c r="H140" s="40"/>
      <c r="I140" s="40"/>
      <c r="J140" s="40"/>
      <c r="K140" s="3"/>
      <c r="L140" s="41"/>
      <c r="M140" s="41"/>
      <c r="N140" s="3"/>
      <c r="O140" s="42"/>
      <c r="P140" s="3"/>
      <c r="Q140" s="3"/>
      <c r="R140" s="9"/>
      <c r="S140" s="9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1"/>
      <c r="AQ140" s="31"/>
      <c r="AR140" s="3"/>
      <c r="AS140" s="30"/>
      <c r="AT140" s="3"/>
      <c r="AU140" s="3"/>
      <c r="AV140" s="3"/>
      <c r="AW140" s="3"/>
    </row>
    <row r="141" spans="1:49" ht="4.5" hidden="1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hidden="1" x14ac:dyDescent="0.2">
      <c r="A142" s="39"/>
      <c r="B142" s="39"/>
      <c r="C142" s="3"/>
      <c r="D142" s="40"/>
      <c r="E142" s="40"/>
      <c r="F142" s="40"/>
      <c r="G142" s="40"/>
      <c r="H142" s="40"/>
      <c r="I142" s="40"/>
      <c r="J142" s="40"/>
      <c r="K142" s="3"/>
      <c r="L142" s="41"/>
      <c r="M142" s="41"/>
      <c r="N142" s="3"/>
      <c r="O142" s="42"/>
      <c r="P142" s="3"/>
      <c r="Q142" s="3"/>
      <c r="R142" s="9"/>
      <c r="S142" s="9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1"/>
      <c r="AQ142" s="31"/>
      <c r="AR142" s="3"/>
      <c r="AS142" s="30"/>
      <c r="AT142" s="3"/>
      <c r="AU142" s="3"/>
      <c r="AV142" s="3"/>
      <c r="AW142" s="3"/>
    </row>
    <row r="143" spans="1:49" ht="5.25" hidden="1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hidden="1" x14ac:dyDescent="0.2">
      <c r="A144" s="39"/>
      <c r="B144" s="39"/>
      <c r="C144" s="3"/>
      <c r="D144" s="40"/>
      <c r="E144" s="40"/>
      <c r="F144" s="40"/>
      <c r="G144" s="40"/>
      <c r="H144" s="40"/>
      <c r="I144" s="40"/>
      <c r="J144" s="40"/>
      <c r="K144" s="3"/>
      <c r="L144" s="41"/>
      <c r="M144" s="41"/>
      <c r="N144" s="3"/>
      <c r="O144" s="42"/>
      <c r="P144" s="3"/>
      <c r="Q144" s="3"/>
      <c r="R144" s="9"/>
      <c r="S144" s="9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1"/>
      <c r="AQ144" s="31"/>
      <c r="AR144" s="3"/>
      <c r="AS144" s="30"/>
      <c r="AT144" s="3"/>
      <c r="AU144" s="3"/>
      <c r="AV144" s="3"/>
      <c r="AW144" s="3"/>
    </row>
    <row r="145" spans="1:49" ht="3.75" hidden="1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hidden="1" x14ac:dyDescent="0.2">
      <c r="A146" s="39"/>
      <c r="B146" s="39"/>
      <c r="C146" s="3"/>
      <c r="D146" s="40"/>
      <c r="E146" s="40"/>
      <c r="F146" s="40"/>
      <c r="G146" s="40"/>
      <c r="H146" s="40"/>
      <c r="I146" s="40"/>
      <c r="J146" s="40"/>
      <c r="K146" s="3"/>
      <c r="L146" s="41"/>
      <c r="M146" s="41"/>
      <c r="N146" s="3"/>
      <c r="O146" s="42"/>
      <c r="P146" s="3"/>
      <c r="Q146" s="3"/>
      <c r="R146" s="9"/>
      <c r="S146" s="9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1"/>
      <c r="AQ146" s="31"/>
      <c r="AR146" s="3"/>
      <c r="AS146" s="30"/>
      <c r="AT146" s="3"/>
      <c r="AU146" s="3"/>
      <c r="AV146" s="3"/>
      <c r="AW146" s="3"/>
    </row>
    <row r="147" spans="1:49" ht="4.5" hidden="1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ht="4.5" hidden="1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ht="4.5" hidden="1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ht="4.5" hidden="1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ht="4.5" hidden="1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ht="4.5" hidden="1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ht="4.5" hidden="1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ht="4.5" hidden="1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ht="4.5" hidden="1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ht="4.5" hidden="1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ht="4.5" hidden="1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ht="4.5" hidden="1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ht="4.5" hidden="1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ht="4.5" hidden="1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ht="4.5" hidden="1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ht="4.5" hidden="1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ht="4.5" hidden="1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ht="4.5" hidden="1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ht="4.5" hidden="1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hidden="1" x14ac:dyDescent="0.2">
      <c r="A166" s="39"/>
      <c r="B166" s="39"/>
      <c r="C166" s="3"/>
      <c r="D166" s="40"/>
      <c r="E166" s="40"/>
      <c r="F166" s="40"/>
      <c r="G166" s="40"/>
      <c r="H166" s="40"/>
      <c r="I166" s="40"/>
      <c r="J166" s="40"/>
      <c r="K166" s="3"/>
      <c r="L166" s="41"/>
      <c r="M166" s="41"/>
      <c r="N166" s="3"/>
      <c r="O166" s="42"/>
      <c r="P166" s="3"/>
      <c r="Q166" s="3"/>
      <c r="R166" s="9"/>
      <c r="S166" s="9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1"/>
      <c r="AQ166" s="31"/>
      <c r="AR166" s="3"/>
      <c r="AS166" s="30"/>
      <c r="AT166" s="3"/>
      <c r="AU166" s="3"/>
      <c r="AV166" s="3"/>
      <c r="AW166" s="3"/>
    </row>
    <row r="167" spans="1:49" ht="3.75" hidden="1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ht="3.75" hidden="1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ht="3.75" hidden="1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ht="3.75" hidden="1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hidden="1" x14ac:dyDescent="0.2">
      <c r="A171" s="39"/>
      <c r="B171" s="39"/>
      <c r="C171" s="3"/>
      <c r="D171" s="40"/>
      <c r="E171" s="40"/>
      <c r="F171" s="40"/>
      <c r="G171" s="40"/>
      <c r="H171" s="40"/>
      <c r="I171" s="40"/>
      <c r="J171" s="40"/>
      <c r="K171" s="3"/>
      <c r="L171" s="41"/>
      <c r="M171" s="41"/>
      <c r="N171" s="3"/>
      <c r="O171" s="42"/>
      <c r="P171" s="3"/>
      <c r="Q171" s="3"/>
      <c r="R171" s="9"/>
      <c r="S171" s="9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1"/>
      <c r="AQ171" s="31"/>
      <c r="AR171" s="3"/>
      <c r="AS171" s="30"/>
      <c r="AT171" s="3"/>
      <c r="AU171" s="3"/>
      <c r="AV171" s="3"/>
      <c r="AW171" s="3"/>
    </row>
    <row r="172" spans="1:49" ht="4.5" hidden="1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hidden="1" x14ac:dyDescent="0.2">
      <c r="A173" s="39"/>
      <c r="B173" s="39"/>
      <c r="C173" s="3"/>
      <c r="D173" s="40"/>
      <c r="E173" s="40"/>
      <c r="F173" s="40"/>
      <c r="G173" s="40"/>
      <c r="H173" s="40"/>
      <c r="I173" s="40"/>
      <c r="J173" s="40"/>
      <c r="K173" s="3"/>
      <c r="L173" s="41"/>
      <c r="M173" s="41"/>
      <c r="N173" s="3"/>
      <c r="O173" s="42"/>
      <c r="P173" s="3"/>
      <c r="Q173" s="3"/>
      <c r="R173" s="9"/>
      <c r="S173" s="9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1"/>
      <c r="AQ173" s="31"/>
      <c r="AR173" s="3"/>
      <c r="AS173" s="30"/>
      <c r="AT173" s="3"/>
      <c r="AU173" s="3"/>
      <c r="AV173" s="3"/>
      <c r="AW173" s="3"/>
    </row>
    <row r="174" spans="1:49" ht="3.75" hidden="1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hidden="1" x14ac:dyDescent="0.2">
      <c r="A175" s="39"/>
      <c r="B175" s="39"/>
      <c r="C175" s="3"/>
      <c r="D175" s="40"/>
      <c r="E175" s="40"/>
      <c r="F175" s="40"/>
      <c r="G175" s="40"/>
      <c r="H175" s="40"/>
      <c r="I175" s="40"/>
      <c r="J175" s="40"/>
      <c r="K175" s="3"/>
      <c r="L175" s="41"/>
      <c r="M175" s="41"/>
      <c r="N175" s="3"/>
      <c r="O175" s="42"/>
      <c r="P175" s="3"/>
      <c r="Q175" s="3"/>
      <c r="R175" s="9"/>
      <c r="S175" s="9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1"/>
      <c r="AQ175" s="31"/>
      <c r="AR175" s="3"/>
      <c r="AS175" s="30"/>
      <c r="AT175" s="3"/>
      <c r="AU175" s="3"/>
      <c r="AV175" s="3"/>
      <c r="AW175" s="3"/>
    </row>
    <row r="176" spans="1:49" ht="3.75" hidden="1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hidden="1" x14ac:dyDescent="0.2">
      <c r="A177" s="39"/>
      <c r="B177" s="39"/>
      <c r="C177" s="3"/>
      <c r="D177" s="40"/>
      <c r="E177" s="40"/>
      <c r="F177" s="40"/>
      <c r="G177" s="40"/>
      <c r="H177" s="40"/>
      <c r="I177" s="40"/>
      <c r="J177" s="40"/>
      <c r="K177" s="3"/>
      <c r="L177" s="41"/>
      <c r="M177" s="41"/>
      <c r="N177" s="3"/>
      <c r="O177" s="42"/>
      <c r="P177" s="3"/>
      <c r="Q177" s="3"/>
      <c r="R177" s="9"/>
      <c r="S177" s="9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1"/>
      <c r="AQ177" s="31"/>
      <c r="AR177" s="3"/>
      <c r="AS177" s="30"/>
      <c r="AT177" s="3"/>
      <c r="AU177" s="3"/>
      <c r="AV177" s="3"/>
      <c r="AW177" s="3"/>
    </row>
    <row r="178" spans="1:49" ht="3.75" hidden="1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hidden="1" x14ac:dyDescent="0.2">
      <c r="A179" s="39"/>
      <c r="B179" s="39"/>
      <c r="C179" s="3"/>
      <c r="D179" s="40"/>
      <c r="E179" s="40"/>
      <c r="F179" s="40"/>
      <c r="G179" s="40"/>
      <c r="H179" s="40"/>
      <c r="I179" s="40"/>
      <c r="J179" s="40"/>
      <c r="K179" s="3"/>
      <c r="L179" s="41"/>
      <c r="M179" s="41"/>
      <c r="N179" s="3"/>
      <c r="O179" s="42"/>
      <c r="P179" s="3"/>
      <c r="Q179" s="3"/>
      <c r="R179" s="9"/>
      <c r="S179" s="9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1"/>
      <c r="AQ179" s="31"/>
      <c r="AR179" s="3"/>
      <c r="AS179" s="30"/>
      <c r="AT179" s="3"/>
      <c r="AU179" s="3"/>
      <c r="AV179" s="3"/>
      <c r="AW179" s="3"/>
    </row>
    <row r="180" spans="1:49" ht="5.25" hidden="1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hidden="1" x14ac:dyDescent="0.2">
      <c r="A181" s="39"/>
      <c r="B181" s="39"/>
      <c r="C181" s="3"/>
      <c r="D181" s="40"/>
      <c r="E181" s="40"/>
      <c r="F181" s="40"/>
      <c r="G181" s="40"/>
      <c r="H181" s="40"/>
      <c r="I181" s="40"/>
      <c r="J181" s="40"/>
      <c r="K181" s="3"/>
      <c r="L181" s="41"/>
      <c r="M181" s="41"/>
      <c r="N181" s="3"/>
      <c r="O181" s="42"/>
      <c r="P181" s="3"/>
      <c r="Q181" s="3"/>
      <c r="R181" s="9"/>
      <c r="S181" s="9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1"/>
      <c r="AQ181" s="31"/>
      <c r="AR181" s="3"/>
      <c r="AS181" s="30"/>
      <c r="AT181" s="3"/>
      <c r="AU181" s="3"/>
      <c r="AV181" s="3"/>
      <c r="AW181" s="3"/>
    </row>
    <row r="182" spans="1:49" ht="4.5" hidden="1" customHeight="1" x14ac:dyDescent="0.2">
      <c r="A182" s="44"/>
      <c r="B182" s="44"/>
      <c r="C182" s="3"/>
      <c r="D182" s="47"/>
      <c r="E182" s="47"/>
      <c r="F182" s="47"/>
      <c r="G182" s="47"/>
      <c r="H182" s="47"/>
      <c r="I182" s="47"/>
      <c r="J182" s="47"/>
      <c r="K182" s="3"/>
      <c r="L182" s="48"/>
      <c r="M182" s="48"/>
      <c r="N182" s="3"/>
      <c r="O182" s="42"/>
      <c r="P182" s="3"/>
      <c r="Q182" s="3"/>
      <c r="R182" s="9"/>
      <c r="S182" s="9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49"/>
      <c r="AQ182" s="49"/>
      <c r="AR182" s="3"/>
      <c r="AS182" s="30"/>
      <c r="AT182" s="3"/>
      <c r="AU182" s="3"/>
      <c r="AV182" s="3"/>
      <c r="AW182" s="3"/>
    </row>
    <row r="183" spans="1:49" hidden="1" x14ac:dyDescent="0.2">
      <c r="A183" s="39"/>
      <c r="B183" s="39"/>
      <c r="C183" s="3"/>
      <c r="D183" s="40"/>
      <c r="E183" s="40"/>
      <c r="F183" s="40"/>
      <c r="G183" s="40"/>
      <c r="H183" s="40"/>
      <c r="I183" s="40"/>
      <c r="J183" s="40"/>
      <c r="K183" s="3"/>
      <c r="L183" s="41"/>
      <c r="M183" s="41"/>
      <c r="N183" s="3"/>
      <c r="O183" s="42"/>
      <c r="P183" s="3"/>
      <c r="Q183" s="3"/>
      <c r="R183" s="9"/>
      <c r="S183" s="9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1"/>
      <c r="AQ183" s="31"/>
      <c r="AR183" s="3"/>
      <c r="AS183" s="30"/>
      <c r="AT183" s="3"/>
      <c r="AU183" s="3"/>
      <c r="AV183" s="3"/>
      <c r="AW183" s="3"/>
    </row>
    <row r="184" spans="1:49" ht="3.75" hidden="1" customHeight="1" x14ac:dyDescent="0.2">
      <c r="A184" s="44"/>
      <c r="B184" s="44"/>
      <c r="C184" s="3"/>
      <c r="D184" s="47"/>
      <c r="E184" s="47"/>
      <c r="F184" s="47"/>
      <c r="G184" s="47"/>
      <c r="H184" s="47"/>
      <c r="I184" s="47"/>
      <c r="J184" s="47"/>
      <c r="K184" s="3"/>
      <c r="L184" s="48"/>
      <c r="M184" s="48"/>
      <c r="N184" s="3"/>
      <c r="O184" s="42"/>
      <c r="P184" s="3"/>
      <c r="Q184" s="3"/>
      <c r="R184" s="9"/>
      <c r="S184" s="9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49"/>
      <c r="AQ184" s="49"/>
      <c r="AR184" s="3"/>
      <c r="AS184" s="30"/>
      <c r="AT184" s="3"/>
      <c r="AU184" s="3"/>
      <c r="AV184" s="3"/>
      <c r="AW184" s="3"/>
    </row>
    <row r="185" spans="1:49" hidden="1" x14ac:dyDescent="0.2">
      <c r="A185" s="39"/>
      <c r="B185" s="39"/>
      <c r="C185" s="3"/>
      <c r="D185" s="40"/>
      <c r="E185" s="40"/>
      <c r="F185" s="40"/>
      <c r="G185" s="40"/>
      <c r="H185" s="40"/>
      <c r="I185" s="40"/>
      <c r="J185" s="40"/>
      <c r="K185" s="3"/>
      <c r="L185" s="41"/>
      <c r="M185" s="41"/>
      <c r="N185" s="3"/>
      <c r="O185" s="42"/>
      <c r="P185" s="3"/>
      <c r="Q185" s="3"/>
      <c r="R185" s="9"/>
      <c r="S185" s="9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1"/>
      <c r="AQ185" s="31"/>
      <c r="AR185" s="3"/>
      <c r="AS185" s="30"/>
      <c r="AT185" s="3"/>
      <c r="AU185" s="3"/>
      <c r="AV185" s="3"/>
      <c r="AW185" s="3"/>
    </row>
    <row r="186" spans="1:49" ht="3.75" hidden="1" customHeight="1" x14ac:dyDescent="0.2">
      <c r="A186" s="44"/>
      <c r="B186" s="44"/>
      <c r="C186" s="3"/>
      <c r="D186" s="47"/>
      <c r="E186" s="47"/>
      <c r="F186" s="47"/>
      <c r="G186" s="47"/>
      <c r="H186" s="47"/>
      <c r="I186" s="47"/>
      <c r="J186" s="47"/>
      <c r="K186" s="3"/>
      <c r="L186" s="48"/>
      <c r="M186" s="48"/>
      <c r="N186" s="3"/>
      <c r="O186" s="42"/>
      <c r="P186" s="3"/>
      <c r="Q186" s="3"/>
      <c r="R186" s="9"/>
      <c r="S186" s="9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49"/>
      <c r="AQ186" s="49"/>
      <c r="AR186" s="3"/>
      <c r="AS186" s="30"/>
      <c r="AT186" s="3"/>
      <c r="AU186" s="3"/>
      <c r="AV186" s="3"/>
      <c r="AW186" s="3"/>
    </row>
    <row r="187" spans="1:49" hidden="1" x14ac:dyDescent="0.2">
      <c r="A187" s="39"/>
      <c r="B187" s="39"/>
      <c r="C187" s="3"/>
      <c r="D187" s="40"/>
      <c r="E187" s="40"/>
      <c r="F187" s="40"/>
      <c r="G187" s="40"/>
      <c r="H187" s="40"/>
      <c r="I187" s="40"/>
      <c r="J187" s="40"/>
      <c r="K187" s="3"/>
      <c r="L187" s="41"/>
      <c r="M187" s="41"/>
      <c r="N187" s="3"/>
      <c r="O187" s="42"/>
      <c r="P187" s="3"/>
      <c r="Q187" s="3"/>
      <c r="R187" s="9"/>
      <c r="S187" s="9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1"/>
      <c r="AQ187" s="31"/>
      <c r="AR187" s="3"/>
      <c r="AS187" s="30"/>
      <c r="AT187" s="3"/>
      <c r="AU187" s="3"/>
      <c r="AV187" s="3"/>
      <c r="AW187" s="3"/>
    </row>
    <row r="188" spans="1:49" ht="3.75" hidden="1" customHeight="1" x14ac:dyDescent="0.2">
      <c r="A188" s="44"/>
      <c r="B188" s="44"/>
      <c r="C188" s="3"/>
      <c r="D188" s="47"/>
      <c r="E188" s="47"/>
      <c r="F188" s="47"/>
      <c r="G188" s="47"/>
      <c r="H188" s="47"/>
      <c r="I188" s="47"/>
      <c r="J188" s="47"/>
      <c r="K188" s="3"/>
      <c r="L188" s="48"/>
      <c r="M188" s="48"/>
      <c r="N188" s="3"/>
      <c r="O188" s="42"/>
      <c r="P188" s="3"/>
      <c r="Q188" s="3"/>
      <c r="R188" s="9"/>
      <c r="S188" s="9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49"/>
      <c r="AQ188" s="49"/>
      <c r="AR188" s="3"/>
      <c r="AS188" s="30"/>
      <c r="AT188" s="3"/>
      <c r="AU188" s="3"/>
      <c r="AV188" s="3"/>
      <c r="AW188" s="3"/>
    </row>
    <row r="189" spans="1:49" hidden="1" x14ac:dyDescent="0.2">
      <c r="A189" s="39"/>
      <c r="B189" s="39"/>
      <c r="C189" s="3"/>
      <c r="D189" s="40"/>
      <c r="E189" s="40"/>
      <c r="F189" s="40"/>
      <c r="G189" s="40"/>
      <c r="H189" s="40"/>
      <c r="I189" s="40"/>
      <c r="J189" s="40"/>
      <c r="K189" s="3"/>
      <c r="L189" s="41"/>
      <c r="M189" s="41"/>
      <c r="N189" s="3"/>
      <c r="O189" s="42"/>
      <c r="P189" s="3"/>
      <c r="Q189" s="3"/>
      <c r="R189" s="9"/>
      <c r="S189" s="9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1"/>
      <c r="AQ189" s="31"/>
      <c r="AR189" s="3"/>
      <c r="AS189" s="30"/>
      <c r="AT189" s="3"/>
      <c r="AU189" s="3"/>
      <c r="AV189" s="3"/>
      <c r="AW189" s="3"/>
    </row>
    <row r="190" spans="1:49" ht="3" customHeight="1" x14ac:dyDescent="0.2">
      <c r="A190" s="44"/>
      <c r="B190" s="44"/>
      <c r="C190" s="3"/>
      <c r="D190" s="47"/>
      <c r="E190" s="47"/>
      <c r="F190" s="47"/>
      <c r="G190" s="47"/>
      <c r="H190" s="47"/>
      <c r="I190" s="47"/>
      <c r="J190" s="47"/>
      <c r="K190" s="3"/>
      <c r="L190" s="48"/>
      <c r="M190" s="48"/>
      <c r="N190" s="3"/>
      <c r="O190" s="42"/>
      <c r="P190" s="3"/>
      <c r="Q190" s="3"/>
      <c r="R190" s="9"/>
      <c r="S190" s="9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49"/>
      <c r="AQ190" s="49"/>
      <c r="AR190" s="3"/>
      <c r="AS190" s="30"/>
      <c r="AT190" s="3"/>
      <c r="AU190" s="3"/>
      <c r="AV190" s="3"/>
      <c r="AW190" s="3"/>
    </row>
    <row r="191" spans="1:49" x14ac:dyDescent="0.2">
      <c r="A191" s="17">
        <v>6727</v>
      </c>
      <c r="B191" s="18"/>
      <c r="D191" s="19" t="str">
        <f>VLOOKUP(A191,[1]leden!A$1:C$65536,2,FALSE)</f>
        <v>DE RYNCK Ivan</v>
      </c>
      <c r="E191" s="20"/>
      <c r="F191" s="20"/>
      <c r="G191" s="20"/>
      <c r="H191" s="20"/>
      <c r="I191" s="20"/>
      <c r="J191" s="21"/>
      <c r="L191" s="19" t="str">
        <f>VLOOKUP(A191,[1]leden!A$1:C$65536,3,FALSE)</f>
        <v>KK</v>
      </c>
      <c r="M191" s="21"/>
      <c r="O191" s="22" t="str">
        <f>VLOOKUP(A191,[1]leden!A$1:F$65536,6,FALSE)</f>
        <v>1°</v>
      </c>
      <c r="P191" s="22" t="e">
        <f>VLOOKUP(A191,[1]leden!A$1:C$65536,4,FALSE)</f>
        <v>#REF!</v>
      </c>
      <c r="R191" s="23">
        <v>27</v>
      </c>
      <c r="S191" s="23">
        <v>36</v>
      </c>
      <c r="T191" s="23"/>
      <c r="U191" s="23">
        <v>15</v>
      </c>
      <c r="V191" s="23">
        <v>39</v>
      </c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P191" s="24">
        <f>ROUNDDOWN(AV191/AW191,3)</f>
        <v>0.56000000000000005</v>
      </c>
      <c r="AQ191" s="25"/>
      <c r="AR191" s="22"/>
      <c r="AS191" s="22" t="str">
        <f>IF(AP191&lt;0.61,"OG",IF(AND(AP191&gt;=0.61,AP191&lt;0.765),"MG",IF(AND(AP191&gt;=0.765,AP191&lt;0.95),"PR",IF(AP191&gt;=0.95,"DPR"))))</f>
        <v>OG</v>
      </c>
      <c r="AV191">
        <f>SUM(R191,U191,X191,AA191,AD191,AG191,AJ191,AM191)</f>
        <v>42</v>
      </c>
      <c r="AW191">
        <f>SUM(S191,V191,Y191,AB191,AE191,AH191,AK191,AN191)</f>
        <v>75</v>
      </c>
    </row>
    <row r="192" spans="1:49" ht="5.25" customHeight="1" x14ac:dyDescent="0.2">
      <c r="A192" s="26"/>
      <c r="B192" s="26"/>
      <c r="L192" s="22"/>
      <c r="M192" s="22"/>
      <c r="P192" s="22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P192" s="22"/>
      <c r="AQ192" s="22"/>
      <c r="AR192" s="22"/>
      <c r="AS192" s="22"/>
    </row>
    <row r="193" spans="1:49" x14ac:dyDescent="0.2">
      <c r="A193" s="17">
        <v>4545</v>
      </c>
      <c r="B193" s="18"/>
      <c r="D193" s="19" t="str">
        <f>VLOOKUP(A193,[1]leden!A$1:C$65536,2,FALSE)</f>
        <v>GOETHALS Armand</v>
      </c>
      <c r="E193" s="20"/>
      <c r="F193" s="20"/>
      <c r="G193" s="20"/>
      <c r="H193" s="20"/>
      <c r="I193" s="20"/>
      <c r="J193" s="21"/>
      <c r="L193" s="19" t="str">
        <f>VLOOKUP(A193,[1]leden!A$1:C$65536,3,FALSE)</f>
        <v>K.EBC</v>
      </c>
      <c r="M193" s="21"/>
      <c r="O193" s="22" t="str">
        <f>VLOOKUP(A193,[1]leden!A$1:F$65536,6,FALSE)</f>
        <v>1°</v>
      </c>
      <c r="P193" s="22" t="e">
        <f>VLOOKUP(A193,[1]leden!A$1:C$65536,4,FALSE)</f>
        <v>#REF!</v>
      </c>
      <c r="R193" s="23">
        <v>19</v>
      </c>
      <c r="S193" s="23">
        <v>46</v>
      </c>
      <c r="T193" s="23"/>
      <c r="U193" s="23">
        <v>16</v>
      </c>
      <c r="V193" s="23">
        <v>39</v>
      </c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P193" s="24">
        <f>ROUNDDOWN(AV193/AW193,3)</f>
        <v>0.41099999999999998</v>
      </c>
      <c r="AQ193" s="25"/>
      <c r="AR193" s="22"/>
      <c r="AS193" s="22" t="str">
        <f>IF(AP193&lt;0.61,"OG",IF(AND(AP193&gt;=0.61,AP193&lt;0.765),"MG",IF(AND(AP193&gt;=0.765,AP193&lt;0.95),"PR",IF(AP193&gt;=0.95,"DPR"))))</f>
        <v>OG</v>
      </c>
      <c r="AV193">
        <f>SUM(R193,U193,X193,AA193,AD193,AG193,AJ193,AM193)</f>
        <v>35</v>
      </c>
      <c r="AW193">
        <f>SUM(S193,V193,Y193,AB193,AE193,AH193,AK193,AN193)</f>
        <v>85</v>
      </c>
    </row>
    <row r="194" spans="1:49" ht="4.5" customHeight="1" x14ac:dyDescent="0.2">
      <c r="A194" s="26"/>
      <c r="B194" s="26"/>
      <c r="L194" s="22"/>
      <c r="M194" s="22"/>
      <c r="P194" s="22"/>
      <c r="R194" s="23"/>
      <c r="S194" s="23"/>
      <c r="T194" s="23"/>
      <c r="U194" s="23"/>
      <c r="V194" s="23"/>
      <c r="AS194" s="50"/>
    </row>
    <row r="195" spans="1:49" x14ac:dyDescent="0.2">
      <c r="A195" s="17">
        <v>4247</v>
      </c>
      <c r="B195" s="18"/>
      <c r="D195" s="19" t="str">
        <f>VLOOKUP(A195,[1]leden!A$1:C$65536,2,FALSE)</f>
        <v xml:space="preserve">BORNY Franky </v>
      </c>
      <c r="E195" s="20"/>
      <c r="F195" s="20"/>
      <c r="G195" s="20"/>
      <c r="H195" s="20"/>
      <c r="I195" s="20"/>
      <c r="J195" s="21"/>
      <c r="L195" s="19" t="str">
        <f>VLOOKUP(A195,[1]leden!A$1:C$65536,3,FALSE)</f>
        <v>OBA</v>
      </c>
      <c r="M195" s="21"/>
      <c r="O195" s="22" t="str">
        <f>VLOOKUP(A195,[1]leden!A$1:F$65536,6,FALSE)</f>
        <v>exc</v>
      </c>
      <c r="P195" s="22" t="e">
        <f>VLOOKUP(A195,[1]leden!A$1:C$65536,4,FALSE)</f>
        <v>#REF!</v>
      </c>
      <c r="R195" s="23">
        <v>34</v>
      </c>
      <c r="S195" s="23">
        <v>43</v>
      </c>
      <c r="T195" s="23"/>
      <c r="U195" s="23">
        <v>22</v>
      </c>
      <c r="V195" s="23">
        <v>35</v>
      </c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8">
        <f>ROUNDDOWN(AV195/AW195,3)</f>
        <v>0.71699999999999997</v>
      </c>
      <c r="AQ195" s="29"/>
      <c r="AR195" s="26"/>
      <c r="AS195" s="50" t="str">
        <f>IF(AP195&lt;0.495,"OG",IF(AND(AP195&gt;=0.495,AP195&lt;0.61),"MG",IF(AND(AP195&gt;=0.61,AP195&lt;0.765),"PR",IF(AND(AP195&gt;=0.795,AP195&lt;0.95),"DPR",IF(AP195&gt;=0.95,"DRPR")))))</f>
        <v>PR</v>
      </c>
      <c r="AV195">
        <f>SUM(R195,U195,X195)</f>
        <v>56</v>
      </c>
      <c r="AW195">
        <f>SUM(S195,V195,Y195)</f>
        <v>78</v>
      </c>
    </row>
    <row r="196" spans="1:49" ht="4.5" customHeight="1" x14ac:dyDescent="0.2">
      <c r="A196" s="26"/>
      <c r="B196" s="26"/>
      <c r="L196" s="22"/>
      <c r="M196" s="22"/>
      <c r="P196" s="22"/>
      <c r="R196" s="23"/>
      <c r="S196" s="23"/>
      <c r="T196" s="23"/>
      <c r="U196" s="23"/>
      <c r="V196" s="23"/>
      <c r="AS196" s="50"/>
    </row>
    <row r="197" spans="1:49" x14ac:dyDescent="0.2">
      <c r="A197" s="17">
        <v>6219</v>
      </c>
      <c r="B197" s="18"/>
      <c r="D197" s="19" t="str">
        <f>VLOOKUP(A197,[1]leden!A$1:C$65536,2,FALSE)</f>
        <v>RAEMDONCK Tommy</v>
      </c>
      <c r="E197" s="20"/>
      <c r="F197" s="20"/>
      <c r="G197" s="20"/>
      <c r="H197" s="20"/>
      <c r="I197" s="20"/>
      <c r="J197" s="21"/>
      <c r="L197" s="19" t="str">
        <f>VLOOKUP(A197,[1]leden!A$1:C$65536,3,FALSE)</f>
        <v>QU</v>
      </c>
      <c r="M197" s="21"/>
      <c r="O197" s="22" t="str">
        <f>VLOOKUP(A197,[1]leden!A$1:F$65536,6,FALSE)</f>
        <v>exc</v>
      </c>
      <c r="P197" s="22" t="e">
        <f>VLOOKUP(A197,[1]leden!A$1:C$65536,4,FALSE)</f>
        <v>#REF!</v>
      </c>
      <c r="R197" s="23">
        <v>26</v>
      </c>
      <c r="S197" s="23">
        <v>59</v>
      </c>
      <c r="T197" s="23"/>
      <c r="U197" s="23">
        <v>32</v>
      </c>
      <c r="V197" s="23">
        <v>53</v>
      </c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8">
        <f>ROUNDDOWN(AV197/AW197,3)</f>
        <v>0.51700000000000002</v>
      </c>
      <c r="AQ197" s="29"/>
      <c r="AR197" s="26"/>
      <c r="AS197" s="50" t="str">
        <f>IF(AP197&lt;0.495,"OG",IF(AND(AP197&gt;=0.495,AP197&lt;0.61),"MG",IF(AND(AP197&gt;=0.61,AP197&lt;0.765),"PR",IF(AND(AP197&gt;=0.795,AP197&lt;0.95),"DPR",IF(AP197&gt;=0.95,"DRPR")))))</f>
        <v>MG</v>
      </c>
      <c r="AV197">
        <f>SUM(R197,U197,X197)</f>
        <v>58</v>
      </c>
      <c r="AW197">
        <f>SUM(S197,V197,Y197)</f>
        <v>112</v>
      </c>
    </row>
    <row r="198" spans="1:49" ht="4.5" customHeight="1" x14ac:dyDescent="0.2">
      <c r="A198" s="26"/>
      <c r="B198" s="26"/>
      <c r="L198" s="22"/>
      <c r="M198" s="22"/>
      <c r="P198" s="22"/>
      <c r="R198" s="23"/>
      <c r="S198" s="23"/>
      <c r="T198" s="23"/>
      <c r="U198" s="23"/>
      <c r="V198" s="23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</row>
    <row r="199" spans="1:49" x14ac:dyDescent="0.2">
      <c r="A199" s="51" t="s">
        <v>7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3"/>
      <c r="O199" s="22"/>
      <c r="P199" s="22"/>
      <c r="R199" s="27"/>
      <c r="S199" s="27"/>
      <c r="T199" s="23"/>
      <c r="U199" s="23"/>
      <c r="V199" s="23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54"/>
      <c r="AQ199" s="54"/>
      <c r="AR199" s="55"/>
      <c r="AS199" s="30"/>
      <c r="AV199">
        <f>SUM(R199,U199,X199)</f>
        <v>0</v>
      </c>
      <c r="AW199">
        <f>SUM(S199,V199,Y199)</f>
        <v>0</v>
      </c>
    </row>
    <row r="200" spans="1:49" ht="3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x14ac:dyDescent="0.2">
      <c r="A201" s="17">
        <v>9337</v>
      </c>
      <c r="B201" s="18"/>
      <c r="D201" s="19" t="str">
        <f>VLOOKUP(A201,[1]leden!A$1:C$65536,2,FALSE)</f>
        <v>MEULEMEESTER Rafaël</v>
      </c>
      <c r="E201" s="20"/>
      <c r="F201" s="20"/>
      <c r="G201" s="20"/>
      <c r="H201" s="20"/>
      <c r="I201" s="20"/>
      <c r="J201" s="21"/>
      <c r="L201" s="19" t="str">
        <f>VLOOKUP(A201,[1]leden!A$1:C$65536,3,FALSE)</f>
        <v>OBA</v>
      </c>
      <c r="M201" s="21"/>
      <c r="O201" s="22" t="str">
        <f>VLOOKUP(A201,[1]leden!A$1:F$65536,6,FALSE)</f>
        <v>4°</v>
      </c>
      <c r="P201" s="22" t="e">
        <f>VLOOKUP(A201,[1]leden!A$1:C$65536,4,FALSE)</f>
        <v>#REF!</v>
      </c>
      <c r="R201" s="23">
        <v>18</v>
      </c>
      <c r="S201" s="23">
        <v>54</v>
      </c>
      <c r="T201" s="23"/>
      <c r="U201" s="23">
        <v>10</v>
      </c>
      <c r="V201" s="23">
        <v>29</v>
      </c>
      <c r="W201" s="23"/>
      <c r="X201" s="27">
        <v>18</v>
      </c>
      <c r="Y201" s="27">
        <v>44</v>
      </c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8">
        <f>ROUNDDOWN(AV201/AW201,3)</f>
        <v>0.36199999999999999</v>
      </c>
      <c r="AQ201" s="29"/>
      <c r="AR201" s="26"/>
      <c r="AS201" s="50" t="str">
        <f>IF(AP201&lt;0.495,"OG",IF(AND(AP201&gt;=0.495,AP201&lt;0.61),"MG",IF(AND(AP201&gt;=0.61,AP201&lt;0.765),"PR",IF(AND(AP201&gt;=0.795,AP201&lt;0.95),"DPR",IF(AP201&gt;=0.95,"DRPR")))))</f>
        <v>OG</v>
      </c>
      <c r="AV201">
        <f>SUM(R201,U201,X201)</f>
        <v>46</v>
      </c>
      <c r="AW201">
        <f>SUM(S201,V201,Y201)</f>
        <v>127</v>
      </c>
    </row>
    <row r="202" spans="1:49" ht="3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:49" x14ac:dyDescent="0.2">
      <c r="A203" s="17">
        <v>4268</v>
      </c>
      <c r="B203" s="18"/>
      <c r="D203" s="19" t="str">
        <f>VLOOKUP(A203,[1]leden!A$1:C$65536,2,FALSE)</f>
        <v>TOURLAMAIN Roger</v>
      </c>
      <c r="E203" s="20"/>
      <c r="F203" s="20"/>
      <c r="G203" s="20"/>
      <c r="H203" s="20"/>
      <c r="I203" s="20"/>
      <c r="J203" s="21"/>
      <c r="L203" s="19" t="str">
        <f>VLOOKUP(A203,[1]leden!A$1:C$65536,3,FALSE)</f>
        <v>OBA</v>
      </c>
      <c r="M203" s="21"/>
      <c r="O203" s="22" t="str">
        <f>VLOOKUP(A203,[1]leden!A$1:F$65536,6,FALSE)</f>
        <v>3°</v>
      </c>
      <c r="P203" s="22" t="e">
        <f>VLOOKUP(A203,[1]leden!A$1:C$65536,4,FALSE)</f>
        <v>#REF!</v>
      </c>
      <c r="R203" s="23">
        <v>14</v>
      </c>
      <c r="S203" s="23">
        <v>45</v>
      </c>
      <c r="T203" s="23"/>
      <c r="U203" s="23">
        <v>14</v>
      </c>
      <c r="V203" s="23">
        <v>49</v>
      </c>
      <c r="W203" s="23"/>
      <c r="X203" s="23">
        <v>18</v>
      </c>
      <c r="Y203" s="23">
        <v>38</v>
      </c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8">
        <f>ROUNDDOWN(AV203/AW203,3)</f>
        <v>0.34799999999999998</v>
      </c>
      <c r="AQ203" s="29"/>
      <c r="AR203" s="26"/>
      <c r="AS203" s="50" t="str">
        <f>IF(AP203&lt;0.495,"OG",IF(AND(AP203&gt;=0.495,AP203&lt;0.61),"MG",IF(AND(AP203&gt;=0.61,AP203&lt;0.765),"PR",IF(AND(AP203&gt;=0.795,AP203&lt;0.95),"DPR",IF(AP203&gt;=0.95,"DRPR")))))</f>
        <v>OG</v>
      </c>
      <c r="AV203">
        <f>SUM(R203,U203,X203)</f>
        <v>46</v>
      </c>
      <c r="AW203">
        <f>SUM(S203,V203,Y203)</f>
        <v>132</v>
      </c>
    </row>
    <row r="204" spans="1:49" ht="3.75" customHeight="1" x14ac:dyDescent="0.2">
      <c r="A204" s="26"/>
      <c r="B204" s="26"/>
      <c r="L204" s="22"/>
      <c r="M204" s="22"/>
      <c r="P204" s="22"/>
      <c r="R204" s="23"/>
      <c r="S204" s="23"/>
      <c r="T204" s="23"/>
      <c r="U204" s="23"/>
      <c r="V204" s="23"/>
      <c r="W204" s="23"/>
      <c r="X204" s="23"/>
      <c r="Y204" s="2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:49" x14ac:dyDescent="0.2">
      <c r="A205" s="17">
        <v>4432</v>
      </c>
      <c r="B205" s="18"/>
      <c r="D205" s="19" t="str">
        <f>VLOOKUP(A205,[1]leden!A$1:C$65536,2,FALSE)</f>
        <v>BAETE Jean-Pierre</v>
      </c>
      <c r="E205" s="20"/>
      <c r="F205" s="20"/>
      <c r="G205" s="20"/>
      <c r="H205" s="20"/>
      <c r="I205" s="20"/>
      <c r="J205" s="21"/>
      <c r="L205" s="19" t="str">
        <f>VLOOKUP(A205,[1]leden!A$1:C$65536,3,FALSE)</f>
        <v>ACG</v>
      </c>
      <c r="M205" s="21"/>
      <c r="O205" s="22" t="str">
        <f>VLOOKUP(A205,[1]leden!A$1:F$65536,6,FALSE)</f>
        <v>3°</v>
      </c>
      <c r="P205" s="22" t="e">
        <f>VLOOKUP(A205,[1]leden!A$1:C$65536,4,FALSE)</f>
        <v>#REF!</v>
      </c>
      <c r="R205" s="23">
        <v>18</v>
      </c>
      <c r="S205" s="23">
        <v>47</v>
      </c>
      <c r="T205" s="23"/>
      <c r="U205" s="23">
        <v>15</v>
      </c>
      <c r="V205" s="23">
        <v>47</v>
      </c>
      <c r="W205" s="23"/>
      <c r="X205" s="23">
        <v>14</v>
      </c>
      <c r="Y205" s="23">
        <v>40</v>
      </c>
      <c r="AP205" s="56">
        <f>ROUNDDOWN(AV205/AW205,3)</f>
        <v>0.35</v>
      </c>
      <c r="AQ205" s="57"/>
      <c r="AS205" s="50" t="str">
        <f>IF(AP205&lt;0.495,"OG",IF(AND(AP205&gt;=0.495,AP205&lt;0.61),"MG",IF(AND(AP205&gt;=0.61,AP205&lt;0.765),"PR",IF(AND(AP205&gt;=0.795,AP205&lt;0.95),"DPR",IF(AP205&gt;=0.95,"DRPR")))))</f>
        <v>OG</v>
      </c>
      <c r="AV205">
        <f>SUM(R205,U205,X205,AA205,AD205,AG205,AJ205,AM205)</f>
        <v>47</v>
      </c>
      <c r="AW205">
        <f>SUM(S205,V205,Y205,AB205,AE205,AH205,AK205,AN205)</f>
        <v>134</v>
      </c>
    </row>
    <row r="206" spans="1:49" ht="3.75" customHeight="1" x14ac:dyDescent="0.2">
      <c r="A206" s="26"/>
      <c r="B206" s="26"/>
      <c r="L206" s="22"/>
      <c r="M206" s="22"/>
      <c r="P206" s="22"/>
      <c r="R206" s="23"/>
      <c r="S206" s="23"/>
      <c r="T206" s="23"/>
      <c r="U206" s="23"/>
      <c r="V206" s="23"/>
      <c r="W206" s="23"/>
      <c r="X206" s="23"/>
      <c r="Y206" s="23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</row>
    <row r="207" spans="1:49" x14ac:dyDescent="0.2">
      <c r="A207" s="17">
        <v>4036</v>
      </c>
      <c r="B207" s="18"/>
      <c r="D207" s="19" t="str">
        <f>VLOOKUP(A207,[1]leden!A$1:C$65536,2,FALSE)</f>
        <v>STRYPENS Lucien</v>
      </c>
      <c r="E207" s="20"/>
      <c r="F207" s="20"/>
      <c r="G207" s="20"/>
      <c r="H207" s="20"/>
      <c r="I207" s="20"/>
      <c r="J207" s="21"/>
      <c r="L207" s="19" t="str">
        <f>VLOOKUP(A207,[1]leden!A$1:C$65536,3,FALSE)</f>
        <v>KBCAW</v>
      </c>
      <c r="M207" s="21"/>
      <c r="O207" s="22" t="str">
        <f>VLOOKUP(A207,[1]leden!A$1:F$65536,6,FALSE)</f>
        <v>3°</v>
      </c>
      <c r="P207" s="22" t="e">
        <f>VLOOKUP(A207,[1]leden!A$1:C$65536,4,FALSE)</f>
        <v>#REF!</v>
      </c>
      <c r="R207" s="23">
        <v>18</v>
      </c>
      <c r="S207" s="23">
        <v>41</v>
      </c>
      <c r="T207" s="23"/>
      <c r="U207" s="23">
        <v>18</v>
      </c>
      <c r="V207" s="23">
        <v>39</v>
      </c>
      <c r="W207" s="23"/>
      <c r="X207" s="23">
        <v>12</v>
      </c>
      <c r="Y207" s="23">
        <v>38</v>
      </c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8">
        <f>ROUNDDOWN(AV207/AW207,3)</f>
        <v>0.40600000000000003</v>
      </c>
      <c r="AQ207" s="29"/>
      <c r="AR207" s="26"/>
      <c r="AS207" s="50" t="str">
        <f>IF(AP207&lt;0.495,"OG",IF(AND(AP207&gt;=0.495,AP207&lt;0.61),"MG",IF(AND(AP207&gt;=0.61,AP207&lt;0.765),"PR",IF(AND(AP207&gt;=0.795,AP207&lt;0.95),"DPR",IF(AP207&gt;=0.95,"DRPR")))))</f>
        <v>OG</v>
      </c>
      <c r="AV207">
        <f>SUM(R207,U207,X207)</f>
        <v>48</v>
      </c>
      <c r="AW207">
        <f>SUM(S207,V207,Y207)</f>
        <v>118</v>
      </c>
    </row>
    <row r="208" spans="1:49" ht="4.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x14ac:dyDescent="0.2">
      <c r="A209" s="17">
        <v>9066</v>
      </c>
      <c r="B209" s="18"/>
      <c r="D209" s="19" t="str">
        <f>VLOOKUP(A209,[1]leden!A$1:C$65536,2,FALSE)</f>
        <v>WILLEMS  Raymond</v>
      </c>
      <c r="E209" s="20"/>
      <c r="F209" s="20"/>
      <c r="G209" s="20"/>
      <c r="H209" s="20"/>
      <c r="I209" s="20"/>
      <c r="J209" s="21"/>
      <c r="L209" s="19" t="str">
        <f>VLOOKUP(A209,[1]leden!A$1:C$65536,3,FALSE)</f>
        <v>KBCAW</v>
      </c>
      <c r="M209" s="21"/>
      <c r="O209" s="22" t="str">
        <f>VLOOKUP(A209,[1]leden!A$1:F$65536,6,FALSE)</f>
        <v>2°</v>
      </c>
      <c r="P209" s="22" t="e">
        <f>VLOOKUP(A209,[1]leden!A$1:C$65536,4,FALSE)</f>
        <v>#REF!</v>
      </c>
      <c r="R209" s="23">
        <v>22</v>
      </c>
      <c r="S209" s="23">
        <v>51</v>
      </c>
      <c r="T209" s="23"/>
      <c r="U209" s="23">
        <v>18</v>
      </c>
      <c r="V209" s="23">
        <v>42</v>
      </c>
      <c r="W209" s="23"/>
      <c r="X209" s="23">
        <v>22</v>
      </c>
      <c r="Y209" s="23">
        <v>54</v>
      </c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8">
        <f>ROUNDDOWN(AV209/AW209,3)</f>
        <v>0.42099999999999999</v>
      </c>
      <c r="AQ209" s="29"/>
      <c r="AR209" s="26"/>
      <c r="AS209" s="50" t="str">
        <f>IF(AP209&lt;0.495,"OG",IF(AND(AP209&gt;=0.495,AP209&lt;0.61),"MG",IF(AND(AP209&gt;=0.61,AP209&lt;0.765),"PR",IF(AND(AP209&gt;=0.795,AP209&lt;0.95),"DPR",IF(AP209&gt;=0.95,"DRPR")))))</f>
        <v>OG</v>
      </c>
      <c r="AV209">
        <f>SUM(R209,U209,X209)</f>
        <v>62</v>
      </c>
      <c r="AW209">
        <f>SUM(S209,V209,Y209)</f>
        <v>147</v>
      </c>
    </row>
    <row r="210" spans="1:49" ht="4.5" customHeight="1" x14ac:dyDescent="0.2">
      <c r="A210" s="26"/>
      <c r="B210" s="26"/>
      <c r="L210" s="22"/>
      <c r="M210" s="22"/>
      <c r="P210" s="22"/>
      <c r="R210" s="23"/>
      <c r="S210" s="23"/>
      <c r="T210" s="23"/>
      <c r="U210" s="23"/>
      <c r="V210" s="23"/>
      <c r="W210" s="23"/>
      <c r="X210" s="23"/>
      <c r="Y210" s="23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</row>
    <row r="211" spans="1:49" x14ac:dyDescent="0.2">
      <c r="A211" s="17">
        <v>4301</v>
      </c>
      <c r="B211" s="18"/>
      <c r="D211" s="19" t="str">
        <f>VLOOKUP(A211,[1]leden!A$1:C$65536,2,FALSE)</f>
        <v>VAN GOETHEM Glenn</v>
      </c>
      <c r="E211" s="20"/>
      <c r="F211" s="20"/>
      <c r="G211" s="20"/>
      <c r="H211" s="20"/>
      <c r="I211" s="20"/>
      <c r="J211" s="21"/>
      <c r="L211" s="19" t="str">
        <f>VLOOKUP(A211,[1]leden!A$1:C$65536,3,FALSE)</f>
        <v>OBA</v>
      </c>
      <c r="M211" s="21"/>
      <c r="O211" s="22" t="str">
        <f>VLOOKUP(A211,[1]leden!A$1:F$65536,6,FALSE)</f>
        <v>2°</v>
      </c>
      <c r="P211" s="22" t="e">
        <f>VLOOKUP(A211,[1]leden!A$1:C$65536,4,FALSE)</f>
        <v>#REF!</v>
      </c>
      <c r="R211" s="23">
        <v>20</v>
      </c>
      <c r="S211" s="23">
        <v>38</v>
      </c>
      <c r="T211" s="23"/>
      <c r="U211" s="23">
        <v>22</v>
      </c>
      <c r="V211" s="23">
        <v>39</v>
      </c>
      <c r="W211" s="23"/>
      <c r="X211" s="23">
        <v>17</v>
      </c>
      <c r="Y211" s="23">
        <v>50</v>
      </c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8">
        <f>ROUNDDOWN(AV211/AW211,3)</f>
        <v>0.46400000000000002</v>
      </c>
      <c r="AQ211" s="29"/>
      <c r="AR211" s="26"/>
      <c r="AS211" s="50" t="str">
        <f>IF(AP211&lt;0.495,"OG",IF(AND(AP211&gt;=0.495,AP211&lt;0.61),"MG",IF(AND(AP211&gt;=0.61,AP211&lt;0.765),"PR",IF(AND(AP211&gt;=0.795,AP211&lt;0.95),"DPR",IF(AP211&gt;=0.95,"DRPR")))))</f>
        <v>OG</v>
      </c>
      <c r="AV211">
        <f>SUM(R211,U211,X211)</f>
        <v>59</v>
      </c>
      <c r="AW211">
        <f>SUM(S211,V211,Y211)</f>
        <v>127</v>
      </c>
    </row>
    <row r="212" spans="1:49" ht="3.75" customHeight="1" x14ac:dyDescent="0.2">
      <c r="A212" s="26"/>
      <c r="B212" s="26"/>
      <c r="L212" s="22"/>
      <c r="M212" s="22"/>
      <c r="P212" s="22"/>
      <c r="R212" s="23"/>
      <c r="S212" s="23"/>
      <c r="T212" s="23"/>
      <c r="U212" s="23"/>
      <c r="V212" s="23"/>
      <c r="W212" s="23"/>
      <c r="X212" s="23"/>
      <c r="Y212" s="2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x14ac:dyDescent="0.2">
      <c r="A213" s="17">
        <v>6927</v>
      </c>
      <c r="B213" s="18"/>
      <c r="D213" s="19" t="str">
        <f>VLOOKUP(A213,[1]leden!A$1:C$65536,2,FALSE)</f>
        <v>DUJARDIN Luc</v>
      </c>
      <c r="E213" s="20"/>
      <c r="F213" s="20"/>
      <c r="G213" s="20"/>
      <c r="H213" s="20"/>
      <c r="I213" s="20"/>
      <c r="J213" s="21"/>
      <c r="L213" s="19" t="str">
        <f>VLOOKUP(A213,[1]leden!A$1:C$65536,3,FALSE)</f>
        <v>ACG</v>
      </c>
      <c r="M213" s="21"/>
      <c r="O213" s="22" t="str">
        <f>VLOOKUP(A213,[1]leden!A$1:F$65536,6,FALSE)</f>
        <v>2°</v>
      </c>
      <c r="P213" s="22" t="e">
        <f>VLOOKUP(A213,[1]leden!A$1:C$65536,4,FALSE)</f>
        <v>#REF!</v>
      </c>
      <c r="R213" s="27">
        <v>22</v>
      </c>
      <c r="S213" s="27">
        <v>31</v>
      </c>
      <c r="T213" s="23"/>
      <c r="U213" s="23">
        <v>22</v>
      </c>
      <c r="V213" s="23">
        <v>40</v>
      </c>
      <c r="W213" s="23"/>
      <c r="X213" s="23">
        <v>16</v>
      </c>
      <c r="Y213" s="23">
        <v>41</v>
      </c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8">
        <f>ROUNDDOWN(AV213/AW213,3)</f>
        <v>0.53500000000000003</v>
      </c>
      <c r="AQ213" s="29"/>
      <c r="AR213" s="26"/>
      <c r="AS213" s="50" t="str">
        <f>IF(AP213&lt;0.495,"OG",IF(AND(AP213&gt;=0.495,AP213&lt;0.61),"MG",IF(AND(AP213&gt;=0.61,AP213&lt;0.765),"PR",IF(AND(AP213&gt;=0.795,AP213&lt;0.95),"DPR",IF(AP213&gt;=0.95,"DRPR")))))</f>
        <v>MG</v>
      </c>
      <c r="AV213">
        <f>SUM(R213,U213,X213)</f>
        <v>60</v>
      </c>
      <c r="AW213">
        <f>SUM(S213,V213,Y213)</f>
        <v>112</v>
      </c>
    </row>
    <row r="214" spans="1:49" ht="3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hidden="1" x14ac:dyDescent="0.2">
      <c r="A215" s="35"/>
      <c r="B215" s="36"/>
      <c r="D215" s="19" t="e">
        <f>VLOOKUP(A215,[1]leden!A$1:C$65536,2,FALSE)</f>
        <v>#N/A</v>
      </c>
      <c r="E215" s="20"/>
      <c r="F215" s="20"/>
      <c r="G215" s="20"/>
      <c r="H215" s="20"/>
      <c r="I215" s="20"/>
      <c r="J215" s="21"/>
      <c r="L215" s="37" t="e">
        <f>VLOOKUP(A215,[1]leden!A$1:C$65536,3,FALSE)</f>
        <v>#N/A</v>
      </c>
      <c r="M215" s="38"/>
      <c r="O215" s="22" t="e">
        <f>VLOOKUP(A215,[1]leden!A$1:C$65536,4,FALSE)</f>
        <v>#N/A</v>
      </c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8" t="e">
        <f>ROUNDDOWN(AV215/AW215,3)</f>
        <v>#DIV/0!</v>
      </c>
      <c r="AQ215" s="29"/>
      <c r="AR215" s="26"/>
      <c r="AS215" s="50" t="e">
        <f>IF(AP215&lt;0.495,"OG",IF(AND(AP215&gt;=0.495,AP215&lt;0.61),"MG",IF(AND(AP215&gt;=0.61,AP215&lt;0.765),"PR",IF(AND(AP215&gt;=0.795,AP215&lt;0.95),"DPR",IF(AP215&gt;=0.95,"DRPR")))))</f>
        <v>#DIV/0!</v>
      </c>
      <c r="AV215">
        <f>SUM(R215,U215,X215)</f>
        <v>0</v>
      </c>
      <c r="AW215">
        <f>SUM(S215,V215,Y215)</f>
        <v>0</v>
      </c>
    </row>
    <row r="216" spans="1:49" ht="3" hidden="1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hidden="1" x14ac:dyDescent="0.2">
      <c r="A217" s="35"/>
      <c r="B217" s="36"/>
      <c r="D217" s="19" t="e">
        <f>VLOOKUP(A217,[1]leden!A$1:C$65536,2,FALSE)</f>
        <v>#N/A</v>
      </c>
      <c r="E217" s="20"/>
      <c r="F217" s="20"/>
      <c r="G217" s="20"/>
      <c r="H217" s="20"/>
      <c r="I217" s="20"/>
      <c r="J217" s="21"/>
      <c r="L217" s="37" t="e">
        <f>VLOOKUP(A217,[1]leden!A$1:C$65536,3,FALSE)</f>
        <v>#N/A</v>
      </c>
      <c r="M217" s="38"/>
      <c r="O217" s="22" t="e">
        <f>VLOOKUP(A217,[1]leden!A$1:C$65536,4,FALSE)</f>
        <v>#N/A</v>
      </c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8" t="e">
        <f>ROUNDDOWN(AV217/AW217,3)</f>
        <v>#DIV/0!</v>
      </c>
      <c r="AQ217" s="29"/>
      <c r="AR217" s="26"/>
      <c r="AS217" s="50" t="e">
        <f>IF(AP217&lt;0.495,"OG",IF(AND(AP217&gt;=0.495,AP217&lt;0.61),"MG",IF(AND(AP217&gt;=0.61,AP217&lt;0.765),"PR",IF(AND(AP217&gt;=0.795,AP217&lt;0.95),"DPR",IF(AP217&gt;=0.95,"DRPR")))))</f>
        <v>#DIV/0!</v>
      </c>
      <c r="AV217">
        <f>SUM(R217,U217,X217)</f>
        <v>0</v>
      </c>
      <c r="AW217">
        <f>SUM(S217,V217,Y217)</f>
        <v>0</v>
      </c>
    </row>
    <row r="218" spans="1:49" ht="3.75" hidden="1" customHeight="1" x14ac:dyDescent="0.2"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</row>
    <row r="219" spans="1:49" hidden="1" x14ac:dyDescent="0.2">
      <c r="A219" s="35"/>
      <c r="B219" s="36"/>
      <c r="D219" s="19" t="e">
        <f>VLOOKUP(A219,[1]leden!A$1:C$65536,2,FALSE)</f>
        <v>#N/A</v>
      </c>
      <c r="E219" s="20"/>
      <c r="F219" s="20"/>
      <c r="G219" s="20"/>
      <c r="H219" s="20"/>
      <c r="I219" s="20"/>
      <c r="J219" s="21"/>
      <c r="L219" s="37" t="e">
        <f>VLOOKUP(A219,[1]leden!A$1:C$65536,3,FALSE)</f>
        <v>#N/A</v>
      </c>
      <c r="M219" s="38"/>
      <c r="O219" s="22" t="e">
        <f>VLOOKUP(A219,[1]leden!A$1:C$65536,4,FALSE)</f>
        <v>#N/A</v>
      </c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8" t="e">
        <f>ROUNDDOWN(AV219/AW219,3)</f>
        <v>#DIV/0!</v>
      </c>
      <c r="AQ219" s="29"/>
      <c r="AR219" s="26"/>
      <c r="AS219" s="50" t="e">
        <f>IF(AP219&lt;0.495,"OG",IF(AND(AP219&gt;=0.495,AP219&lt;0.61),"MG",IF(AND(AP219&gt;=0.61,AP219&lt;0.765),"PR",IF(AND(AP219&gt;=0.795,AP219&lt;0.95),"DPR",IF(AP219&gt;=0.95,"DRPR")))))</f>
        <v>#DIV/0!</v>
      </c>
      <c r="AV219">
        <f>SUM(R219,U219,X219)</f>
        <v>0</v>
      </c>
      <c r="AW219">
        <f>SUM(S219,V219,Y219)</f>
        <v>0</v>
      </c>
    </row>
    <row r="220" spans="1:49" ht="4.5" hidden="1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hidden="1" x14ac:dyDescent="0.2">
      <c r="A221" s="35"/>
      <c r="B221" s="36"/>
      <c r="D221" s="19" t="e">
        <f>VLOOKUP(A221,[1]leden!A$1:C$65536,2,FALSE)</f>
        <v>#N/A</v>
      </c>
      <c r="E221" s="20"/>
      <c r="F221" s="20"/>
      <c r="G221" s="20"/>
      <c r="H221" s="20"/>
      <c r="I221" s="20"/>
      <c r="J221" s="21"/>
      <c r="L221" s="37" t="e">
        <f>VLOOKUP(A221,[1]leden!A$1:C$65536,3,FALSE)</f>
        <v>#N/A</v>
      </c>
      <c r="M221" s="38"/>
      <c r="O221" s="22" t="e">
        <f>VLOOKUP(A221,[1]leden!A$1:C$65536,4,FALSE)</f>
        <v>#N/A</v>
      </c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8" t="e">
        <f>ROUNDDOWN(AV221/AW221,3)</f>
        <v>#DIV/0!</v>
      </c>
      <c r="AQ221" s="29"/>
      <c r="AR221" s="26"/>
      <c r="AS221" s="50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"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</row>
    <row r="223" spans="1:49" hidden="1" x14ac:dyDescent="0.2">
      <c r="A223" s="35"/>
      <c r="B223" s="36"/>
      <c r="D223" s="19" t="e">
        <f>VLOOKUP(A223,[1]leden!A$1:C$65536,2,FALSE)</f>
        <v>#N/A</v>
      </c>
      <c r="E223" s="20"/>
      <c r="F223" s="20"/>
      <c r="G223" s="20"/>
      <c r="H223" s="20"/>
      <c r="I223" s="20"/>
      <c r="J223" s="21"/>
      <c r="L223" s="37" t="e">
        <f>VLOOKUP(A223,[1]leden!A$1:C$65536,3,FALSE)</f>
        <v>#N/A</v>
      </c>
      <c r="M223" s="38"/>
      <c r="O223" s="22" t="e">
        <f>VLOOKUP(A223,[1]leden!A$1:C$65536,4,FALSE)</f>
        <v>#N/A</v>
      </c>
      <c r="R223" s="26"/>
      <c r="S223" s="26"/>
      <c r="T223" s="26"/>
      <c r="U223" s="58"/>
      <c r="V223" s="58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8" t="e">
        <f>ROUNDDOWN(AV223/AW223,3)</f>
        <v>#DIV/0!</v>
      </c>
      <c r="AQ223" s="29"/>
      <c r="AR223" s="26"/>
      <c r="AS223" s="50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hidden="1" x14ac:dyDescent="0.2">
      <c r="A225" s="35"/>
      <c r="B225" s="36"/>
      <c r="D225" s="19" t="e">
        <f>VLOOKUP(A225,[1]leden!A$1:C$65536,2,FALSE)</f>
        <v>#N/A</v>
      </c>
      <c r="E225" s="20"/>
      <c r="F225" s="20"/>
      <c r="G225" s="20"/>
      <c r="H225" s="20"/>
      <c r="I225" s="20"/>
      <c r="J225" s="21"/>
      <c r="L225" s="37" t="e">
        <f>VLOOKUP(A225,[1]leden!A$1:C$65536,3,FALSE)</f>
        <v>#N/A</v>
      </c>
      <c r="M225" s="38"/>
      <c r="O225" s="22" t="e">
        <f>VLOOKUP(A225,[1]leden!A$1:C$65536,4,FALSE)</f>
        <v>#N/A</v>
      </c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8" t="e">
        <f>ROUNDDOWN(AV225/AW225,3)</f>
        <v>#DIV/0!</v>
      </c>
      <c r="AQ225" s="29"/>
      <c r="AR225" s="26"/>
      <c r="AS225" s="50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hidden="1" x14ac:dyDescent="0.2">
      <c r="A227" s="35"/>
      <c r="B227" s="36"/>
      <c r="D227" s="19" t="e">
        <f>VLOOKUP(A227,[1]leden!A$1:C$65536,2,FALSE)</f>
        <v>#N/A</v>
      </c>
      <c r="E227" s="20"/>
      <c r="F227" s="20"/>
      <c r="G227" s="20"/>
      <c r="H227" s="20"/>
      <c r="I227" s="20"/>
      <c r="J227" s="21"/>
      <c r="L227" s="37" t="e">
        <f>VLOOKUP(A227,[1]leden!A$1:C$65536,3,FALSE)</f>
        <v>#N/A</v>
      </c>
      <c r="M227" s="38"/>
      <c r="O227" s="22" t="e">
        <f>VLOOKUP(A227,[1]leden!A$1:C$65536,4,FALSE)</f>
        <v>#N/A</v>
      </c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8" t="e">
        <f>ROUNDDOWN(AV227/AW227,3)</f>
        <v>#DIV/0!</v>
      </c>
      <c r="AQ227" s="29"/>
      <c r="AR227" s="26"/>
      <c r="AS227" s="50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44"/>
      <c r="B228" s="44"/>
      <c r="D228" s="47"/>
      <c r="E228" s="47"/>
      <c r="F228" s="47"/>
      <c r="G228" s="47"/>
      <c r="H228" s="47"/>
      <c r="I228" s="47"/>
      <c r="J228" s="47"/>
      <c r="L228" s="48"/>
      <c r="M228" s="48"/>
      <c r="O228" s="22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59"/>
      <c r="AQ228" s="59"/>
      <c r="AR228" s="26"/>
      <c r="AS228" s="26"/>
    </row>
    <row r="229" spans="1:49" x14ac:dyDescent="0.2">
      <c r="A229" s="60" t="s">
        <v>8</v>
      </c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3"/>
      <c r="O229" s="42"/>
      <c r="P229" s="3"/>
      <c r="Q229" s="3"/>
      <c r="R229" s="9"/>
      <c r="S229" s="9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1"/>
      <c r="AQ229" s="31"/>
      <c r="AR229" s="3"/>
      <c r="AS229" s="30"/>
      <c r="AT229" s="3"/>
      <c r="AU229" s="3"/>
      <c r="AV229" s="3"/>
      <c r="AW229" s="3"/>
    </row>
    <row r="230" spans="1:49" ht="5.2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x14ac:dyDescent="0.2">
      <c r="A231" s="17">
        <v>9759</v>
      </c>
      <c r="B231" s="18"/>
      <c r="D231" s="19" t="str">
        <f>VLOOKUP(A231,[1]leden!A$1:C$65536,2,FALSE)</f>
        <v>BRACKX Daniël</v>
      </c>
      <c r="E231" s="20"/>
      <c r="F231" s="20"/>
      <c r="G231" s="20"/>
      <c r="H231" s="20"/>
      <c r="I231" s="20"/>
      <c r="J231" s="21"/>
      <c r="L231" s="19" t="str">
        <f>VLOOKUP(A231,[1]leden!A$1:C$65536,3,FALSE)</f>
        <v>OBA</v>
      </c>
      <c r="M231" s="21"/>
      <c r="O231" s="22" t="str">
        <f>VLOOKUP(A231,[1]leden!A$1:F$65536,6,FALSE)</f>
        <v>4°</v>
      </c>
      <c r="P231" s="22" t="e">
        <f>VLOOKUP(A231,[1]leden!A$1:C$65536,4,FALSE)</f>
        <v>#REF!</v>
      </c>
      <c r="R231" s="23">
        <v>18</v>
      </c>
      <c r="S231" s="23">
        <v>59</v>
      </c>
      <c r="T231" s="23"/>
      <c r="U231" s="23">
        <v>18</v>
      </c>
      <c r="V231" s="23">
        <v>58</v>
      </c>
      <c r="W231" s="23"/>
      <c r="X231" s="27">
        <v>18</v>
      </c>
      <c r="Y231" s="27">
        <v>38</v>
      </c>
      <c r="Z231" s="23"/>
      <c r="AA231" s="23">
        <v>8</v>
      </c>
      <c r="AB231" s="23">
        <v>58</v>
      </c>
      <c r="AP231" s="56">
        <f>ROUNDDOWN(AV231/AW231,3)</f>
        <v>0.29099999999999998</v>
      </c>
      <c r="AQ231" s="57"/>
      <c r="AS231" s="50" t="str">
        <f>IF(AP231&lt;0.495,"OG",IF(AND(AP231&gt;=0.495,AP231&lt;0.61),"MG",IF(AND(AP231&gt;=0.61,AP231&lt;0.765),"PR",IF(AND(AP231&gt;=0.795,AP231&lt;0.95),"DPR",IF(AP231&gt;=0.95,"DRPR")))))</f>
        <v>OG</v>
      </c>
      <c r="AV231">
        <f>SUM(R231,U231,X231,AA231,AD231,AG231,AJ231,AM231)</f>
        <v>62</v>
      </c>
      <c r="AW231">
        <f>SUM(S231,V231,Y231,AB231,AE231,AH231,AK231,AN231)</f>
        <v>213</v>
      </c>
    </row>
    <row r="232" spans="1:49" ht="3.75" customHeight="1" x14ac:dyDescent="0.2"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</row>
    <row r="233" spans="1:49" x14ac:dyDescent="0.2">
      <c r="A233" s="17">
        <v>4435</v>
      </c>
      <c r="B233" s="18"/>
      <c r="D233" s="19" t="str">
        <f>VLOOKUP(A233,[1]leden!A$1:C$65536,2,FALSE)</f>
        <v>HERREMAN Roger</v>
      </c>
      <c r="E233" s="20"/>
      <c r="F233" s="20"/>
      <c r="G233" s="20"/>
      <c r="H233" s="20"/>
      <c r="I233" s="20"/>
      <c r="J233" s="21"/>
      <c r="L233" s="19" t="str">
        <f>VLOOKUP(A233,[1]leden!A$1:C$65536,3,FALSE)</f>
        <v>K.GHOK</v>
      </c>
      <c r="M233" s="21"/>
      <c r="O233" s="22" t="str">
        <f>VLOOKUP(A233,[1]leden!A$1:F$65536,6,FALSE)</f>
        <v>3°</v>
      </c>
      <c r="P233" s="22" t="e">
        <f>VLOOKUP(A233,[1]leden!A$1:C$65536,4,FALSE)</f>
        <v>#REF!</v>
      </c>
      <c r="R233" s="23">
        <v>11</v>
      </c>
      <c r="S233" s="23">
        <v>43</v>
      </c>
      <c r="T233" s="23"/>
      <c r="U233" s="23">
        <v>18</v>
      </c>
      <c r="V233" s="23">
        <v>50</v>
      </c>
      <c r="W233" s="27"/>
      <c r="X233" s="27">
        <v>18</v>
      </c>
      <c r="Y233" s="27">
        <v>36</v>
      </c>
      <c r="Z233" s="23"/>
      <c r="AA233" s="23">
        <v>16</v>
      </c>
      <c r="AB233" s="23">
        <v>48</v>
      </c>
      <c r="AP233" s="56">
        <f>ROUNDDOWN(AV233/AW233,3)</f>
        <v>0.35499999999999998</v>
      </c>
      <c r="AQ233" s="57"/>
      <c r="AS233" s="50" t="str">
        <f>IF(AP233&lt;0.495,"OG",IF(AND(AP233&gt;=0.495,AP233&lt;0.61),"MG",IF(AND(AP233&gt;=0.61,AP233&lt;0.765),"PR",IF(AND(AP233&gt;=0.795,AP233&lt;0.95),"DPR",IF(AP233&gt;=0.95,"DRPR")))))</f>
        <v>OG</v>
      </c>
      <c r="AV233">
        <f>SUM(R233,U233,X233,AA233,AD233,AG233,AJ233,AM233)</f>
        <v>63</v>
      </c>
      <c r="AW233">
        <f>SUM(S233,V233,Y233,AB233,AE233,AH233,AK233,AN233)</f>
        <v>177</v>
      </c>
    </row>
    <row r="234" spans="1:49" ht="4.5" customHeight="1" x14ac:dyDescent="0.2"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</row>
    <row r="235" spans="1:49" x14ac:dyDescent="0.2">
      <c r="A235" s="17">
        <v>9977</v>
      </c>
      <c r="B235" s="18"/>
      <c r="D235" s="19" t="str">
        <f>VLOOKUP(A235,[1]leden!A$1:C$65536,2,FALSE)</f>
        <v>GOEMAERE Yves</v>
      </c>
      <c r="E235" s="20"/>
      <c r="F235" s="20"/>
      <c r="G235" s="20"/>
      <c r="H235" s="20"/>
      <c r="I235" s="20"/>
      <c r="J235" s="21"/>
      <c r="L235" s="19" t="str">
        <f>VLOOKUP(A235,[1]leden!A$1:C$65536,3,FALSE)</f>
        <v>OBA</v>
      </c>
      <c r="M235" s="21"/>
      <c r="O235" s="22" t="str">
        <f>VLOOKUP(A235,[1]leden!A$1:F$65536,6,FALSE)</f>
        <v>2°</v>
      </c>
      <c r="P235" s="22" t="e">
        <f>VLOOKUP(A235,[1]leden!A$1:C$65536,4,FALSE)</f>
        <v>#REF!</v>
      </c>
      <c r="R235" s="23">
        <v>22</v>
      </c>
      <c r="S235" s="23">
        <v>40</v>
      </c>
      <c r="T235" s="23"/>
      <c r="U235" s="23">
        <v>22</v>
      </c>
      <c r="V235" s="23">
        <v>43</v>
      </c>
      <c r="W235" s="23"/>
      <c r="X235" s="23">
        <v>19</v>
      </c>
      <c r="Y235" s="23">
        <v>38</v>
      </c>
      <c r="Z235" s="23"/>
      <c r="AA235" s="23">
        <v>22</v>
      </c>
      <c r="AB235" s="23">
        <v>47</v>
      </c>
      <c r="AC235" s="26"/>
      <c r="AD235" s="26"/>
      <c r="AE235" s="58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8">
        <f>ROUNDDOWN(AV235/AW235,3)</f>
        <v>0.505</v>
      </c>
      <c r="AQ235" s="29"/>
      <c r="AR235" s="26"/>
      <c r="AS235" s="50" t="str">
        <f>IF(AP235&lt;0.495,"OG",IF(AND(AP235&gt;=0.495,AP235&lt;0.61),"MG",IF(AND(AP235&gt;=0.61,AP235&lt;0.765),"PR",IF(AND(AP235&gt;=0.795,AP235&lt;0.95),"DPR",IF(AP235&gt;=0.95,"DRPR")))))</f>
        <v>MG</v>
      </c>
      <c r="AV235">
        <f>SUM(R235,U235,X235,AA235)</f>
        <v>85</v>
      </c>
      <c r="AW235">
        <f>SUM(S235,V235,Y235,AB235)</f>
        <v>168</v>
      </c>
    </row>
    <row r="236" spans="1:49" ht="4.5" customHeight="1" x14ac:dyDescent="0.2">
      <c r="A236" s="26"/>
      <c r="B236" s="26"/>
      <c r="L236" s="22"/>
      <c r="M236" s="22"/>
      <c r="P236" s="22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x14ac:dyDescent="0.2">
      <c r="A237" s="17">
        <v>9414</v>
      </c>
      <c r="B237" s="18"/>
      <c r="D237" s="19" t="str">
        <f>VLOOKUP(A237,[1]leden!A$1:C$65536,2,FALSE)</f>
        <v>EUSSEN Gerardus</v>
      </c>
      <c r="E237" s="20"/>
      <c r="F237" s="20"/>
      <c r="G237" s="20"/>
      <c r="H237" s="20"/>
      <c r="I237" s="20"/>
      <c r="J237" s="21"/>
      <c r="L237" s="19" t="str">
        <f>VLOOKUP(A237,[1]leden!A$1:C$65536,3,FALSE)</f>
        <v>OBA</v>
      </c>
      <c r="M237" s="21"/>
      <c r="O237" s="22" t="str">
        <f>VLOOKUP(A237,[1]leden!A$1:F$65536,6,FALSE)</f>
        <v>2°</v>
      </c>
      <c r="P237" s="22" t="e">
        <f>VLOOKUP(A237,[1]leden!A$1:C$65536,4,FALSE)</f>
        <v>#REF!</v>
      </c>
      <c r="R237" s="23">
        <v>22</v>
      </c>
      <c r="S237" s="23">
        <v>44</v>
      </c>
      <c r="T237" s="23"/>
      <c r="U237" s="23">
        <v>22</v>
      </c>
      <c r="V237" s="23">
        <v>49</v>
      </c>
      <c r="W237" s="23"/>
      <c r="X237" s="23">
        <v>22</v>
      </c>
      <c r="Y237" s="23">
        <v>54</v>
      </c>
      <c r="Z237" s="23"/>
      <c r="AA237" s="23">
        <v>9</v>
      </c>
      <c r="AB237" s="23">
        <v>32</v>
      </c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8">
        <f>ROUNDDOWN(AV237/AW237,3)</f>
        <v>0.41799999999999998</v>
      </c>
      <c r="AQ237" s="29"/>
      <c r="AR237" s="26"/>
      <c r="AS237" s="50" t="str">
        <f>IF(AP237&lt;0.495,"OG",IF(AND(AP237&gt;=0.495,AP237&lt;0.61),"MG",IF(AND(AP237&gt;=0.61,AP237&lt;0.765),"PR",IF(AND(AP237&gt;=0.795,AP237&lt;0.95),"DPR",IF(AP237&gt;=0.95,"DRPR")))))</f>
        <v>OG</v>
      </c>
      <c r="AV237">
        <f>SUM(R237,U237,X237,AA237)</f>
        <v>75</v>
      </c>
      <c r="AW237">
        <f>SUM(S237,V237,Y237,AB237)</f>
        <v>179</v>
      </c>
    </row>
    <row r="238" spans="1:49" ht="3.75" customHeight="1" x14ac:dyDescent="0.2">
      <c r="A238" s="26"/>
      <c r="B238" s="26"/>
      <c r="L238" s="22"/>
      <c r="M238" s="22"/>
      <c r="P238" s="22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x14ac:dyDescent="0.2">
      <c r="A239" s="17">
        <v>7946</v>
      </c>
      <c r="B239" s="18"/>
      <c r="D239" s="19" t="str">
        <f>VLOOKUP(A239,[1]leden!A$1:C$65536,2,FALSE)</f>
        <v>KLINKHAMERS Paul</v>
      </c>
      <c r="E239" s="20"/>
      <c r="F239" s="20"/>
      <c r="G239" s="20"/>
      <c r="H239" s="20"/>
      <c r="I239" s="20"/>
      <c r="J239" s="21"/>
      <c r="L239" s="19" t="str">
        <f>VLOOKUP(A239,[1]leden!A$1:C$65536,3,FALSE)</f>
        <v>DE DEK.</v>
      </c>
      <c r="M239" s="21"/>
      <c r="O239" s="22" t="str">
        <f>VLOOKUP(A239,[1]leden!A$1:F$65536,6,FALSE)</f>
        <v>2°</v>
      </c>
      <c r="P239" s="22" t="e">
        <f>VLOOKUP(A239,[1]leden!A$1:C$65536,4,FALSE)</f>
        <v>#REF!</v>
      </c>
      <c r="R239" s="23">
        <v>22</v>
      </c>
      <c r="S239" s="23">
        <v>40</v>
      </c>
      <c r="T239" s="23"/>
      <c r="U239" s="23">
        <v>22</v>
      </c>
      <c r="V239" s="23">
        <v>48</v>
      </c>
      <c r="W239" s="23"/>
      <c r="X239" s="23">
        <v>14</v>
      </c>
      <c r="Y239" s="23">
        <v>32</v>
      </c>
      <c r="Z239" s="23"/>
      <c r="AA239" s="27">
        <v>22</v>
      </c>
      <c r="AB239" s="27">
        <v>29</v>
      </c>
      <c r="AC239" s="26"/>
      <c r="AD239" s="26"/>
      <c r="AE239" s="58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8">
        <f>ROUNDDOWN(AV239/AW239,3)</f>
        <v>0.53600000000000003</v>
      </c>
      <c r="AQ239" s="29"/>
      <c r="AR239" s="26"/>
      <c r="AS239" s="50" t="str">
        <f>IF(AP239&lt;0.495,"OG",IF(AND(AP239&gt;=0.495,AP239&lt;0.61),"MG",IF(AND(AP239&gt;=0.61,AP239&lt;0.765),"PR",IF(AND(AP239&gt;=0.795,AP239&lt;0.95),"DPR",IF(AP239&gt;=0.95,"DRPR")))))</f>
        <v>MG</v>
      </c>
      <c r="AV239">
        <f>SUM(R239,U239,X239,AA239)</f>
        <v>80</v>
      </c>
      <c r="AW239">
        <f>SUM(S239,V239,Y239,AB239)</f>
        <v>149</v>
      </c>
    </row>
    <row r="240" spans="1:49" ht="3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x14ac:dyDescent="0.2">
      <c r="A241" s="17">
        <v>4065</v>
      </c>
      <c r="B241" s="18"/>
      <c r="D241" s="19" t="str">
        <f>VLOOKUP(A241,[1]leden!A$1:C$65536,2,FALSE)</f>
        <v>BAERT Rony</v>
      </c>
      <c r="E241" s="20"/>
      <c r="F241" s="20"/>
      <c r="G241" s="20"/>
      <c r="H241" s="20"/>
      <c r="I241" s="20"/>
      <c r="J241" s="21"/>
      <c r="L241" s="19" t="str">
        <f>VLOOKUP(A241,[1]leden!A$1:C$65536,3,FALSE)</f>
        <v>OBA</v>
      </c>
      <c r="M241" s="21"/>
      <c r="O241" s="22" t="str">
        <f>VLOOKUP(A241,[1]leden!A$1:F$65536,6,FALSE)</f>
        <v>1°</v>
      </c>
      <c r="P241" s="22" t="e">
        <f>VLOOKUP(A241,[1]leden!A$1:C$65536,4,FALSE)</f>
        <v>#REF!</v>
      </c>
      <c r="R241" s="23">
        <v>27</v>
      </c>
      <c r="S241" s="23">
        <v>60</v>
      </c>
      <c r="T241" s="23"/>
      <c r="U241" s="23">
        <v>27</v>
      </c>
      <c r="V241" s="23">
        <v>42</v>
      </c>
      <c r="W241" s="23"/>
      <c r="X241" s="23">
        <v>22</v>
      </c>
      <c r="Y241" s="23">
        <v>57</v>
      </c>
      <c r="Z241" s="23"/>
      <c r="AA241" s="23">
        <v>22</v>
      </c>
      <c r="AB241" s="23">
        <v>51</v>
      </c>
      <c r="AC241" s="26"/>
      <c r="AD241" s="26"/>
      <c r="AE241" s="58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8">
        <f>ROUNDDOWN(AV241/AW241,3)</f>
        <v>0.46600000000000003</v>
      </c>
      <c r="AQ241" s="29"/>
      <c r="AR241" s="26"/>
      <c r="AS241" s="50" t="str">
        <f>IF(AP241&lt;0.495,"OG",IF(AND(AP241&gt;=0.495,AP241&lt;0.61),"MG",IF(AND(AP241&gt;=0.61,AP241&lt;0.765),"PR",IF(AND(AP241&gt;=0.795,AP241&lt;0.95),"DPR",IF(AP241&gt;=0.95,"DRPR")))))</f>
        <v>OG</v>
      </c>
      <c r="AV241">
        <f>SUM(R241,U241,X241,AA241)</f>
        <v>98</v>
      </c>
      <c r="AW241">
        <f>SUM(S241,V241,Y241,AB241)</f>
        <v>210</v>
      </c>
    </row>
    <row r="242" spans="1:49" ht="4.5" customHeight="1" x14ac:dyDescent="0.2">
      <c r="A242" s="26"/>
      <c r="B242" s="26"/>
      <c r="L242" s="22"/>
      <c r="M242" s="22"/>
      <c r="P242" s="22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</row>
    <row r="243" spans="1:49" x14ac:dyDescent="0.2">
      <c r="A243" s="17">
        <v>4551</v>
      </c>
      <c r="B243" s="18"/>
      <c r="D243" s="19" t="str">
        <f>VLOOKUP(A243,[1]leden!A$1:C$65536,2,FALSE)</f>
        <v>LEMAN Gwen</v>
      </c>
      <c r="E243" s="20"/>
      <c r="F243" s="20"/>
      <c r="G243" s="20"/>
      <c r="H243" s="20"/>
      <c r="I243" s="20"/>
      <c r="J243" s="21"/>
      <c r="L243" s="19" t="str">
        <f>VLOOKUP(A243,[1]leden!A$1:C$65536,3,FALSE)</f>
        <v>K.K</v>
      </c>
      <c r="M243" s="21"/>
      <c r="O243" s="22" t="str">
        <f>VLOOKUP(A243,[1]leden!A$1:F$65536,6,FALSE)</f>
        <v>1°</v>
      </c>
      <c r="P243" s="22" t="e">
        <f>VLOOKUP(A243,[1]leden!A$1:C$65536,4,FALSE)</f>
        <v>#REF!</v>
      </c>
      <c r="R243" s="23">
        <v>27</v>
      </c>
      <c r="S243" s="23">
        <v>48</v>
      </c>
      <c r="T243" s="23"/>
      <c r="U243" s="23">
        <v>27</v>
      </c>
      <c r="V243" s="23">
        <v>53</v>
      </c>
      <c r="W243" s="23"/>
      <c r="X243" s="23">
        <v>25</v>
      </c>
      <c r="Y243" s="23">
        <v>44</v>
      </c>
      <c r="Z243" s="23"/>
      <c r="AA243" s="23">
        <v>27</v>
      </c>
      <c r="AB243" s="23">
        <v>41</v>
      </c>
      <c r="AC243" s="26"/>
      <c r="AD243" s="26"/>
      <c r="AE243" s="58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8">
        <f>ROUNDDOWN(AV243/AW243,3)</f>
        <v>0.56899999999999995</v>
      </c>
      <c r="AQ243" s="29"/>
      <c r="AR243" s="26"/>
      <c r="AS243" s="50" t="str">
        <f>IF(AP243&lt;0.495,"OG",IF(AND(AP243&gt;=0.495,AP243&lt;0.61),"MG",IF(AND(AP243&gt;=0.61,AP243&lt;0.765),"PR",IF(AND(AP243&gt;=0.795,AP243&lt;0.95),"DPR",IF(AP243&gt;=0.95,"DRPR")))))</f>
        <v>MG</v>
      </c>
      <c r="AV243">
        <f>SUM(R243,U243,X243,AA243)</f>
        <v>106</v>
      </c>
      <c r="AW243">
        <f>SUM(S243,V243,Y243,AB243)</f>
        <v>186</v>
      </c>
    </row>
    <row r="244" spans="1:49" ht="4.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x14ac:dyDescent="0.2">
      <c r="A245" s="17">
        <v>4250</v>
      </c>
      <c r="B245" s="18"/>
      <c r="D245" s="19" t="str">
        <f>VLOOKUP(A245,[1]leden!A$1:C$65536,2,FALSE)</f>
        <v>COBBAERT  Thierry</v>
      </c>
      <c r="E245" s="20"/>
      <c r="F245" s="20"/>
      <c r="G245" s="20"/>
      <c r="H245" s="20"/>
      <c r="I245" s="20"/>
      <c r="J245" s="21"/>
      <c r="L245" s="19" t="str">
        <f>VLOOKUP(A245,[1]leden!A$1:C$65536,3,FALSE)</f>
        <v>K.BR</v>
      </c>
      <c r="M245" s="21"/>
      <c r="O245" s="22" t="str">
        <f>VLOOKUP(A245,[1]leden!A$1:F$65536,6,FALSE)</f>
        <v>exc</v>
      </c>
      <c r="P245" s="22" t="e">
        <f>VLOOKUP(A245,[1]leden!A$1:C$65536,4,FALSE)</f>
        <v>#REF!</v>
      </c>
      <c r="R245" s="23">
        <v>34</v>
      </c>
      <c r="S245" s="23">
        <v>53</v>
      </c>
      <c r="T245" s="23"/>
      <c r="U245" s="23">
        <v>34</v>
      </c>
      <c r="V245" s="23">
        <v>39</v>
      </c>
      <c r="W245" s="23"/>
      <c r="X245" s="23">
        <v>34</v>
      </c>
      <c r="Y245" s="23">
        <v>51</v>
      </c>
      <c r="Z245" s="23"/>
      <c r="AA245" s="23">
        <v>19</v>
      </c>
      <c r="AB245" s="23">
        <v>44</v>
      </c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8">
        <f>ROUNDDOWN(AV245/AW245,3)</f>
        <v>0.64700000000000002</v>
      </c>
      <c r="AQ245" s="29"/>
      <c r="AR245" s="26"/>
      <c r="AS245" s="50" t="str">
        <f>IF(AP245&lt;0.495,"OG",IF(AND(AP245&gt;=0.495,AP245&lt;0.61),"MG",IF(AND(AP245&gt;=0.61,AP245&lt;0.765),"PR",IF(AND(AP245&gt;=0.795,AP245&lt;0.95),"DPR",IF(AP245&gt;=0.95,"DRPR")))))</f>
        <v>PR</v>
      </c>
      <c r="AV245">
        <f>SUM(R245,U245,X245,AA245)</f>
        <v>121</v>
      </c>
      <c r="AW245">
        <f>SUM(S245,V245,Y245,AB245)</f>
        <v>187</v>
      </c>
    </row>
    <row r="246" spans="1:49" ht="3.75" customHeight="1" x14ac:dyDescent="0.2">
      <c r="A246" s="26"/>
      <c r="B246" s="26"/>
      <c r="L246" s="22"/>
      <c r="M246" s="22"/>
      <c r="P246" s="22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x14ac:dyDescent="0.2">
      <c r="A247" s="17">
        <v>1038</v>
      </c>
      <c r="B247" s="18"/>
      <c r="D247" s="19" t="str">
        <f>VLOOKUP(A247,[1]leden!A$1:C$65536,2,FALSE)</f>
        <v>WAUMANS,Florent</v>
      </c>
      <c r="E247" s="20"/>
      <c r="F247" s="20"/>
      <c r="G247" s="20"/>
      <c r="H247" s="20"/>
      <c r="I247" s="20"/>
      <c r="J247" s="21"/>
      <c r="L247" s="19" t="str">
        <f>VLOOKUP(A247,[1]leden!A$1:C$65536,3,FALSE)</f>
        <v>DE DEK.</v>
      </c>
      <c r="M247" s="21"/>
      <c r="O247" s="22" t="str">
        <f>VLOOKUP(A247,[1]leden!A$1:F$65536,6,FALSE)</f>
        <v>exc</v>
      </c>
      <c r="P247" s="22" t="e">
        <f>VLOOKUP(A247,[1]leden!A$1:C$65536,4,FALSE)</f>
        <v>#REF!</v>
      </c>
      <c r="R247" s="23">
        <v>34</v>
      </c>
      <c r="S247" s="23">
        <v>41</v>
      </c>
      <c r="T247" s="23"/>
      <c r="U247" s="23">
        <v>34</v>
      </c>
      <c r="V247" s="23">
        <v>41</v>
      </c>
      <c r="W247" s="23"/>
      <c r="X247" s="23">
        <v>26</v>
      </c>
      <c r="Y247" s="23">
        <v>31</v>
      </c>
      <c r="Z247" s="23"/>
      <c r="AA247" s="23">
        <v>25</v>
      </c>
      <c r="AB247" s="23">
        <v>31</v>
      </c>
      <c r="AC247" s="26"/>
      <c r="AD247" s="26"/>
      <c r="AE247" s="58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8">
        <f>ROUNDDOWN(AV247/AW247,3)</f>
        <v>0.82599999999999996</v>
      </c>
      <c r="AQ247" s="29"/>
      <c r="AR247" s="26"/>
      <c r="AS247" s="50" t="str">
        <f>IF(AP247&lt;0.495,"OG",IF(AND(AP247&gt;=0.495,AP247&lt;0.61),"MG",IF(AND(AP247&gt;=0.61,AP247&lt;0.765),"PR",IF(AND(AP247&gt;=0.795,AP247&lt;0.95),"DPR",IF(AP247&gt;=0.95,"DRPR")))))</f>
        <v>DPR</v>
      </c>
      <c r="AV247">
        <f>SUM(R247,U247,X247,AA247)</f>
        <v>119</v>
      </c>
      <c r="AW247">
        <f>SUM(S247,V247,Y247,AB247)</f>
        <v>144</v>
      </c>
    </row>
    <row r="248" spans="1:49" ht="6.75" customHeight="1" x14ac:dyDescent="0.2">
      <c r="A248" s="44"/>
      <c r="B248" s="44"/>
      <c r="C248" s="3"/>
      <c r="D248" s="47"/>
      <c r="E248" s="47"/>
      <c r="F248" s="47"/>
      <c r="G248" s="47"/>
      <c r="H248" s="47"/>
      <c r="I248" s="47"/>
      <c r="J248" s="47"/>
      <c r="K248" s="3"/>
      <c r="L248" s="48"/>
      <c r="M248" s="48"/>
      <c r="N248" s="3"/>
      <c r="O248" s="42"/>
      <c r="P248" s="3"/>
      <c r="Q248" s="3"/>
      <c r="R248" s="9"/>
      <c r="S248" s="9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49"/>
      <c r="AQ248" s="49"/>
      <c r="AR248" s="3"/>
      <c r="AS248" s="30"/>
      <c r="AT248" s="3"/>
      <c r="AU248" s="3"/>
      <c r="AV248" s="3"/>
      <c r="AW248" s="3"/>
    </row>
    <row r="249" spans="1:49" x14ac:dyDescent="0.2">
      <c r="A249" s="60" t="s">
        <v>9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3"/>
      <c r="O249" s="42"/>
      <c r="P249" s="3"/>
      <c r="Q249" s="3"/>
      <c r="R249" s="9"/>
      <c r="S249" s="9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1"/>
      <c r="AQ249" s="31"/>
      <c r="AR249" s="3"/>
      <c r="AS249" s="30"/>
      <c r="AT249" s="3"/>
      <c r="AU249" s="3"/>
      <c r="AV249" s="3"/>
      <c r="AW249" s="3"/>
    </row>
    <row r="250" spans="1:49" ht="5.2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x14ac:dyDescent="0.2">
      <c r="A251" s="17">
        <v>4400</v>
      </c>
      <c r="B251" s="18"/>
      <c r="D251" s="19" t="str">
        <f>VLOOKUP(A251,[1]leden!A$1:C$65536,2,FALSE)</f>
        <v>LAMBOTTE Rik</v>
      </c>
      <c r="E251" s="20"/>
      <c r="F251" s="20"/>
      <c r="G251" s="20"/>
      <c r="H251" s="20"/>
      <c r="I251" s="20"/>
      <c r="J251" s="21"/>
      <c r="L251" s="19" t="str">
        <f>VLOOKUP(A251,[1]leden!A$1:C$65536,3,FALSE)</f>
        <v>UN</v>
      </c>
      <c r="M251" s="21"/>
      <c r="O251" s="22" t="str">
        <f>VLOOKUP(A251,[1]leden!A$1:F$65536,6,FALSE)</f>
        <v>3°</v>
      </c>
      <c r="P251" s="22" t="e">
        <f>VLOOKUP(A251,[1]leden!A$1:C$65536,4,FALSE)</f>
        <v>#REF!</v>
      </c>
      <c r="R251" s="27">
        <v>18</v>
      </c>
      <c r="S251" s="27">
        <v>32</v>
      </c>
      <c r="T251" s="23"/>
      <c r="U251" s="23">
        <v>18</v>
      </c>
      <c r="V251" s="23">
        <v>51</v>
      </c>
      <c r="W251" s="23"/>
      <c r="X251" s="23">
        <v>9</v>
      </c>
      <c r="Y251" s="23">
        <v>37</v>
      </c>
      <c r="Z251" s="23"/>
      <c r="AA251" s="23">
        <v>16</v>
      </c>
      <c r="AB251" s="23">
        <v>47</v>
      </c>
      <c r="AC251" s="23"/>
      <c r="AD251" s="23">
        <v>11</v>
      </c>
      <c r="AE251" s="23">
        <v>29</v>
      </c>
      <c r="AF251" s="23"/>
      <c r="AG251" s="23">
        <v>18</v>
      </c>
      <c r="AH251" s="23">
        <v>38</v>
      </c>
      <c r="AI251" s="23"/>
      <c r="AJ251" s="23"/>
      <c r="AK251" s="23"/>
      <c r="AL251" s="23"/>
      <c r="AM251" s="23"/>
      <c r="AN251" s="27"/>
      <c r="AP251" s="24">
        <f>ROUNDDOWN(AV251/AW251,3)</f>
        <v>0.38400000000000001</v>
      </c>
      <c r="AQ251" s="25"/>
      <c r="AR251" s="22"/>
      <c r="AS251" s="22" t="str">
        <f>IF(AP251&lt;0.405,"OG",IF(AND(AP251&gt;=0.405,AP251&lt;0.495),"MG",IF(AND(AP251&gt;=0.495,AP251&lt;0.61),"PR",IF(AND(AP251&gt;=0.61,AP251&lt;0.765),"DPR",IF(AND(AP251&gt;=0.765,AP251&lt;0.95),"DRPR")))))</f>
        <v>OG</v>
      </c>
      <c r="AV251">
        <f>SUM(R251,U251,X251,AA251,AD251,AG251,AJ251,AM251)</f>
        <v>90</v>
      </c>
      <c r="AW251">
        <f>SUM(S251,V251,Y251,AB251,AE251,AH251,AK251,AN251)</f>
        <v>234</v>
      </c>
    </row>
    <row r="252" spans="1:49" ht="3.75" customHeight="1" x14ac:dyDescent="0.2">
      <c r="A252" s="26"/>
      <c r="B252" s="26"/>
      <c r="L252" s="22"/>
      <c r="M252" s="22"/>
      <c r="P252" s="22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P252" s="22"/>
      <c r="AQ252" s="22"/>
      <c r="AR252" s="22"/>
      <c r="AS252" s="22"/>
    </row>
    <row r="253" spans="1:49" x14ac:dyDescent="0.2">
      <c r="A253" s="17">
        <v>8048</v>
      </c>
      <c r="B253" s="18"/>
      <c r="D253" s="19" t="str">
        <f>VLOOKUP(A253,[1]leden!A$1:C$65536,2,FALSE)</f>
        <v>DELESIE Kris</v>
      </c>
      <c r="E253" s="20"/>
      <c r="F253" s="20"/>
      <c r="G253" s="20"/>
      <c r="H253" s="20"/>
      <c r="I253" s="20"/>
      <c r="J253" s="21"/>
      <c r="L253" s="19" t="str">
        <f>VLOOKUP(A253,[1]leden!A$1:C$65536,3,FALSE)</f>
        <v>PO</v>
      </c>
      <c r="M253" s="21"/>
      <c r="O253" s="22" t="str">
        <f>VLOOKUP(A253,[1]leden!A$1:F$65536,6,FALSE)</f>
        <v>3°</v>
      </c>
      <c r="P253" s="22" t="e">
        <f>VLOOKUP(A253,[1]leden!A$1:C$65536,4,FALSE)</f>
        <v>#REF!</v>
      </c>
      <c r="R253" s="23">
        <v>18</v>
      </c>
      <c r="S253" s="23">
        <v>44</v>
      </c>
      <c r="T253" s="23"/>
      <c r="U253" s="23">
        <v>7</v>
      </c>
      <c r="V253" s="23">
        <v>29</v>
      </c>
      <c r="W253" s="23"/>
      <c r="X253" s="23">
        <v>14</v>
      </c>
      <c r="Y253" s="23">
        <v>44</v>
      </c>
      <c r="Z253" s="23"/>
      <c r="AA253" s="23">
        <v>18</v>
      </c>
      <c r="AB253" s="23">
        <v>58</v>
      </c>
      <c r="AC253" s="23"/>
      <c r="AD253" s="27">
        <v>18</v>
      </c>
      <c r="AE253" s="27">
        <v>32</v>
      </c>
      <c r="AF253" s="23"/>
      <c r="AG253" s="23">
        <v>18</v>
      </c>
      <c r="AH253" s="23">
        <v>38</v>
      </c>
      <c r="AI253" s="23"/>
      <c r="AJ253" s="23"/>
      <c r="AK253" s="23"/>
      <c r="AL253" s="23"/>
      <c r="AM253" s="23"/>
      <c r="AN253" s="27"/>
      <c r="AP253" s="24">
        <f>ROUNDDOWN(AV253/AW253,3)</f>
        <v>0.379</v>
      </c>
      <c r="AQ253" s="25"/>
      <c r="AR253" s="22"/>
      <c r="AS253" s="22" t="str">
        <f>IF(AP253&lt;0.405,"OG",IF(AND(AP253&gt;=0.405,AP253&lt;0.495),"MG",IF(AND(AP253&gt;=0.495,AP253&lt;0.61),"PR",IF(AND(AP253&gt;=0.61,AP253&lt;0.765),"DPR",IF(AND(AP253&gt;=0.765,AP253&lt;0.95),"DRPR")))))</f>
        <v>OG</v>
      </c>
      <c r="AV253">
        <f>SUM(R253,U253,X253,AA253,AD253,AG253,AJ253,AM253)</f>
        <v>93</v>
      </c>
      <c r="AW253">
        <f>SUM(S253,V253,Y253,AB253,AE253,AH253,AK253,AN253)</f>
        <v>245</v>
      </c>
    </row>
    <row r="254" spans="1:49" ht="4.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x14ac:dyDescent="0.2">
      <c r="A255" s="17">
        <v>4574</v>
      </c>
      <c r="B255" s="18"/>
      <c r="D255" s="19" t="str">
        <f>VLOOKUP(A255,[1]leden!A$1:C$65536,2,FALSE)</f>
        <v>HOFMAN Raf</v>
      </c>
      <c r="E255" s="20"/>
      <c r="F255" s="20"/>
      <c r="G255" s="20"/>
      <c r="H255" s="20"/>
      <c r="I255" s="20"/>
      <c r="J255" s="21"/>
      <c r="L255" s="19" t="str">
        <f>VLOOKUP(A255,[1]leden!A$1:C$65536,3,FALSE)</f>
        <v>UN</v>
      </c>
      <c r="M255" s="21"/>
      <c r="O255" s="22" t="str">
        <f>VLOOKUP(A255,[1]leden!A$1:F$65536,6,FALSE)</f>
        <v>2°</v>
      </c>
      <c r="P255" s="22" t="e">
        <f>VLOOKUP(A255,[1]leden!A$1:C$65536,4,FALSE)</f>
        <v>#REF!</v>
      </c>
      <c r="R255" s="27">
        <v>22</v>
      </c>
      <c r="S255" s="27">
        <v>33</v>
      </c>
      <c r="T255" s="27"/>
      <c r="U255" s="27">
        <v>22</v>
      </c>
      <c r="V255" s="27">
        <v>35</v>
      </c>
      <c r="W255" s="23"/>
      <c r="X255" s="27">
        <v>22</v>
      </c>
      <c r="Y255" s="27">
        <v>34</v>
      </c>
      <c r="Z255" s="23"/>
      <c r="AA255" s="23">
        <v>22</v>
      </c>
      <c r="AB255" s="23">
        <v>44</v>
      </c>
      <c r="AC255" s="23"/>
      <c r="AD255" s="27">
        <v>22</v>
      </c>
      <c r="AE255" s="27">
        <v>31</v>
      </c>
      <c r="AF255" s="23"/>
      <c r="AG255" s="23">
        <v>15</v>
      </c>
      <c r="AH255" s="23">
        <v>41</v>
      </c>
      <c r="AI255" s="23"/>
      <c r="AJ255" s="23"/>
      <c r="AK255" s="23"/>
      <c r="AL255" s="23"/>
      <c r="AM255" s="27" t="s">
        <v>10</v>
      </c>
      <c r="AN255" s="27"/>
      <c r="AP255" s="24">
        <f>ROUNDDOWN(AV255/AW255,3)</f>
        <v>0.57299999999999995</v>
      </c>
      <c r="AQ255" s="25"/>
      <c r="AR255" s="22"/>
      <c r="AS255" s="22" t="str">
        <f>IF(AP255&lt;0.495,"OG",IF(AND(AP255&gt;=0.495,AP255&lt;0.61),"MG",IF(AND(AP255&gt;=0.61,AP255&lt;0.765),"PR",IF(AND(AP255&gt;=0.795,AP255&lt;0.95),"DPR",IF(AP255&gt;=0.95,"DRPR")))))</f>
        <v>MG</v>
      </c>
      <c r="AV255">
        <f>SUM(R255,U255,X255,AA255,AD255,AG255,AJ255,AM255)</f>
        <v>125</v>
      </c>
      <c r="AW255">
        <f>SUM(S255,V255,Y255,AB255,AE255,AH255,AK255,AN255)</f>
        <v>218</v>
      </c>
    </row>
    <row r="256" spans="1:49" ht="4.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x14ac:dyDescent="0.2">
      <c r="A257" s="17">
        <v>7461</v>
      </c>
      <c r="B257" s="18"/>
      <c r="D257" s="19" t="str">
        <f>VLOOKUP(A257,[1]leden!A$1:C$65536,2,FALSE)</f>
        <v>GRIMON Johan</v>
      </c>
      <c r="E257" s="20"/>
      <c r="F257" s="20"/>
      <c r="G257" s="20"/>
      <c r="H257" s="20"/>
      <c r="I257" s="20"/>
      <c r="J257" s="21"/>
      <c r="L257" s="19" t="str">
        <f>VLOOKUP(A257,[1]leden!A$1:C$65536,3,FALSE)</f>
        <v>POCKET</v>
      </c>
      <c r="M257" s="21"/>
      <c r="O257" s="22" t="str">
        <f>VLOOKUP(A257,[1]leden!A$1:F$65536,6,FALSE)</f>
        <v>1°</v>
      </c>
      <c r="P257" s="22" t="e">
        <f>VLOOKUP(A257,[1]leden!A$1:C$65536,4,FALSE)</f>
        <v>#REF!</v>
      </c>
      <c r="R257" s="23">
        <v>27</v>
      </c>
      <c r="S257" s="23">
        <v>42</v>
      </c>
      <c r="T257" s="23"/>
      <c r="U257" s="27">
        <v>27</v>
      </c>
      <c r="V257" s="27">
        <v>23</v>
      </c>
      <c r="W257" s="23"/>
      <c r="X257" s="23">
        <v>27</v>
      </c>
      <c r="Y257" s="23">
        <v>50</v>
      </c>
      <c r="Z257" s="23"/>
      <c r="AA257" s="27">
        <v>27</v>
      </c>
      <c r="AB257" s="27">
        <v>32</v>
      </c>
      <c r="AC257" s="23"/>
      <c r="AD257" s="27">
        <v>27</v>
      </c>
      <c r="AE257" s="27">
        <v>31</v>
      </c>
      <c r="AF257" s="23"/>
      <c r="AG257" s="23">
        <v>27</v>
      </c>
      <c r="AH257" s="23">
        <v>41</v>
      </c>
      <c r="AI257" s="23"/>
      <c r="AJ257" s="23"/>
      <c r="AK257" s="23"/>
      <c r="AL257" s="23"/>
      <c r="AM257" s="23"/>
      <c r="AN257" s="27"/>
      <c r="AP257" s="24">
        <f>ROUNDDOWN(AV257/AW257,3)</f>
        <v>0.73899999999999999</v>
      </c>
      <c r="AQ257" s="25"/>
      <c r="AR257" s="22"/>
      <c r="AS257" s="22" t="str">
        <f>IF(AP257&lt;0.61,"OG",IF(AND(AP257&gt;=0.61,AP257&lt;0.765),"MG",IF(AND(AP257&gt;=0.765,AP257&lt;0.95),"PR",IF(AP257&gt;=0.95,"DPR"))))</f>
        <v>MG</v>
      </c>
      <c r="AV257">
        <f>SUM(R257,U257,X257,AA257,AD257,AG257,AJ257,AM257)</f>
        <v>162</v>
      </c>
      <c r="AW257">
        <f>SUM(S257,V257,Y257,AB257,AE257,AH257,AK257,AN257)</f>
        <v>219</v>
      </c>
    </row>
    <row r="258" spans="1:49" ht="3.75" customHeight="1" x14ac:dyDescent="0.2"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</row>
    <row r="259" spans="1:49" ht="3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x14ac:dyDescent="0.2">
      <c r="A260" s="39"/>
      <c r="B260" s="39"/>
      <c r="C260" s="3"/>
      <c r="D260" s="40"/>
      <c r="E260" s="40"/>
      <c r="F260" s="40"/>
      <c r="G260" s="40"/>
      <c r="H260" s="40"/>
      <c r="I260" s="40"/>
      <c r="J260" s="40"/>
      <c r="K260" s="3"/>
      <c r="L260" s="41"/>
      <c r="M260" s="41"/>
      <c r="N260" s="3"/>
      <c r="O260" s="42"/>
      <c r="P260" s="3"/>
      <c r="Q260" s="3"/>
      <c r="R260" s="9"/>
      <c r="S260" s="9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1"/>
      <c r="AQ260" s="31"/>
      <c r="AR260" s="3"/>
      <c r="AS260" s="30"/>
      <c r="AT260" s="3"/>
      <c r="AU260" s="3"/>
      <c r="AV260" s="3"/>
      <c r="AW260" s="3"/>
    </row>
    <row r="261" spans="1:49" ht="4.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x14ac:dyDescent="0.2">
      <c r="A262" s="43"/>
      <c r="B262" s="43"/>
      <c r="C262" s="44"/>
      <c r="M262" s="27" t="s">
        <v>11</v>
      </c>
      <c r="S262" s="22"/>
      <c r="AI262" s="3"/>
      <c r="AJ262" s="46"/>
      <c r="AK262" s="46"/>
      <c r="AL262" s="3"/>
      <c r="AM262" s="46"/>
      <c r="AN262" s="46"/>
      <c r="AO262" s="3"/>
      <c r="AP262" s="40"/>
      <c r="AQ262" s="40"/>
      <c r="AR262" s="3"/>
      <c r="AS262" s="30"/>
      <c r="AT262" s="3"/>
      <c r="AU262" s="3"/>
      <c r="AV262" s="3"/>
      <c r="AW262" s="3"/>
    </row>
    <row r="263" spans="1:49" ht="5.25" customHeight="1" x14ac:dyDescent="0.2">
      <c r="A263" s="3"/>
      <c r="B263" s="3"/>
      <c r="C263" s="3"/>
      <c r="S263" s="22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0"/>
      <c r="AT263" s="3"/>
      <c r="AU263" s="3"/>
      <c r="AV263" s="3"/>
      <c r="AW263" s="3"/>
    </row>
    <row r="264" spans="1:49" x14ac:dyDescent="0.2">
      <c r="A264" s="43"/>
      <c r="B264" s="43"/>
      <c r="C264" s="44"/>
      <c r="H264" s="61" t="s">
        <v>12</v>
      </c>
      <c r="I264" s="62" t="s">
        <v>13</v>
      </c>
      <c r="J264" s="63"/>
      <c r="K264" s="63"/>
      <c r="L264" s="64"/>
      <c r="M264" s="65"/>
      <c r="N264" s="66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3"/>
      <c r="AJ264" s="46"/>
      <c r="AK264" s="46"/>
      <c r="AL264" s="3"/>
      <c r="AM264" s="46"/>
      <c r="AN264" s="46"/>
      <c r="AO264" s="3"/>
      <c r="AP264" s="40"/>
      <c r="AQ264" s="40"/>
      <c r="AR264" s="3"/>
      <c r="AS264" s="30"/>
      <c r="AT264" s="3"/>
      <c r="AU264" s="3"/>
      <c r="AV264" s="3"/>
      <c r="AW264" s="3"/>
    </row>
    <row r="265" spans="1:49" ht="4.5" customHeight="1" x14ac:dyDescent="0.2">
      <c r="A265" s="46"/>
      <c r="B265" s="46"/>
      <c r="C265" s="44"/>
      <c r="H265" s="68"/>
      <c r="I265" s="63"/>
      <c r="J265" s="63"/>
      <c r="K265" s="63"/>
      <c r="L265" s="64"/>
      <c r="M265" s="63"/>
      <c r="N265" s="66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3"/>
      <c r="AJ265" s="46"/>
      <c r="AK265" s="46"/>
      <c r="AL265" s="3"/>
      <c r="AM265" s="46"/>
      <c r="AN265" s="46"/>
      <c r="AO265" s="3"/>
      <c r="AP265" s="47"/>
      <c r="AQ265" s="47"/>
      <c r="AR265" s="3"/>
      <c r="AS265" s="30"/>
      <c r="AT265" s="3"/>
      <c r="AU265" s="3"/>
      <c r="AV265" s="3"/>
      <c r="AW265" s="3"/>
    </row>
    <row r="266" spans="1:49" x14ac:dyDescent="0.2">
      <c r="A266" s="39"/>
      <c r="B266" s="39"/>
      <c r="C266" s="3"/>
      <c r="H266" s="61" t="s">
        <v>14</v>
      </c>
      <c r="I266" s="69" t="s">
        <v>15</v>
      </c>
      <c r="J266" s="63"/>
      <c r="K266" s="63"/>
      <c r="L266" s="64"/>
      <c r="M266" s="66"/>
      <c r="N266" s="66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3"/>
      <c r="AJ266" s="3"/>
      <c r="AK266" s="3"/>
      <c r="AL266" s="3"/>
      <c r="AM266" s="3"/>
      <c r="AN266" s="3"/>
      <c r="AO266" s="3"/>
      <c r="AP266" s="31"/>
      <c r="AQ266" s="31"/>
      <c r="AR266" s="3"/>
      <c r="AS266" s="30"/>
      <c r="AT266" s="3"/>
      <c r="AU266" s="3"/>
      <c r="AV266" s="3"/>
      <c r="AW266" s="3"/>
    </row>
    <row r="267" spans="1:49" ht="3.75" customHeight="1" x14ac:dyDescent="0.2">
      <c r="A267" s="3"/>
      <c r="B267" s="3"/>
      <c r="C267" s="3"/>
      <c r="H267" s="68"/>
      <c r="I267" s="63"/>
      <c r="J267" s="63"/>
      <c r="K267" s="63"/>
      <c r="L267" s="64"/>
      <c r="M267" s="63"/>
      <c r="N267" s="66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x14ac:dyDescent="0.2">
      <c r="A268" s="39"/>
      <c r="B268" s="39"/>
      <c r="C268" s="3"/>
      <c r="H268" s="61" t="s">
        <v>14</v>
      </c>
      <c r="I268" s="62" t="s">
        <v>16</v>
      </c>
      <c r="J268" s="63"/>
      <c r="K268" s="63"/>
      <c r="L268" s="64"/>
      <c r="M268" s="66"/>
      <c r="N268" s="66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3"/>
      <c r="AJ268" s="3"/>
      <c r="AK268" s="3"/>
      <c r="AL268" s="3"/>
      <c r="AM268" s="3"/>
      <c r="AN268" s="3"/>
      <c r="AO268" s="3"/>
      <c r="AP268" s="31"/>
      <c r="AQ268" s="31"/>
      <c r="AR268" s="3"/>
      <c r="AS268" s="30"/>
      <c r="AT268" s="3"/>
      <c r="AU268" s="3"/>
      <c r="AV268" s="3"/>
      <c r="AW268" s="3"/>
    </row>
    <row r="269" spans="1:49" ht="3" customHeight="1" x14ac:dyDescent="0.2">
      <c r="A269" s="3"/>
      <c r="B269" s="3"/>
      <c r="C269" s="3"/>
      <c r="S269" s="22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x14ac:dyDescent="0.2">
      <c r="A270" s="39"/>
      <c r="B270" s="39"/>
      <c r="C270" s="3"/>
      <c r="D270" s="40"/>
      <c r="E270" s="40"/>
      <c r="F270" s="40"/>
      <c r="G270" s="40"/>
      <c r="H270" s="40"/>
      <c r="I270" s="40"/>
      <c r="J270" s="40"/>
      <c r="K270" s="3"/>
      <c r="L270" s="41"/>
      <c r="M270" s="41"/>
      <c r="N270" s="3"/>
      <c r="O270" s="42"/>
      <c r="P270" s="3"/>
      <c r="Q270" s="3"/>
      <c r="R270" s="9"/>
      <c r="S270" s="9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1"/>
      <c r="AQ270" s="31"/>
      <c r="AR270" s="3"/>
      <c r="AS270" s="30"/>
      <c r="AT270" s="3"/>
      <c r="AU270" s="3"/>
      <c r="AV270" s="3"/>
      <c r="AW270" s="3"/>
    </row>
    <row r="271" spans="1:49" ht="3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x14ac:dyDescent="0.2">
      <c r="A272" s="39"/>
      <c r="B272" s="39"/>
      <c r="C272" s="3"/>
      <c r="D272" s="40"/>
      <c r="E272" s="40"/>
      <c r="F272" s="40"/>
      <c r="G272" s="40"/>
      <c r="H272" s="40"/>
      <c r="I272" s="40"/>
      <c r="J272" s="40"/>
      <c r="K272" s="3"/>
      <c r="L272" s="41"/>
      <c r="M272" s="41"/>
      <c r="N272" s="3"/>
      <c r="O272" s="42"/>
      <c r="P272" s="3"/>
      <c r="Q272" s="3"/>
      <c r="R272" s="9"/>
      <c r="S272" s="9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1"/>
      <c r="AQ272" s="31"/>
      <c r="AR272" s="3"/>
      <c r="AS272" s="30"/>
      <c r="AT272" s="3"/>
      <c r="AU272" s="3"/>
      <c r="AV272" s="3"/>
      <c r="AW272" s="3"/>
    </row>
    <row r="273" spans="1:49" ht="3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x14ac:dyDescent="0.2">
      <c r="A274" s="39"/>
      <c r="B274" s="39"/>
      <c r="C274" s="3"/>
      <c r="D274" s="40"/>
      <c r="E274" s="40"/>
      <c r="F274" s="40"/>
      <c r="G274" s="40"/>
      <c r="H274" s="40"/>
      <c r="I274" s="40"/>
      <c r="J274" s="40"/>
      <c r="K274" s="3"/>
      <c r="L274" s="41"/>
      <c r="M274" s="41"/>
      <c r="N274" s="3"/>
      <c r="O274" s="42"/>
      <c r="P274" s="3"/>
      <c r="Q274" s="3"/>
      <c r="R274" s="9"/>
      <c r="S274" s="9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1"/>
      <c r="AQ274" s="31"/>
      <c r="AR274" s="3"/>
      <c r="AS274" s="30"/>
      <c r="AT274" s="3"/>
      <c r="AU274" s="3"/>
      <c r="AV274" s="3"/>
      <c r="AW274" s="3"/>
    </row>
    <row r="275" spans="1:49" ht="3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x14ac:dyDescent="0.2">
      <c r="A276" s="39"/>
      <c r="B276" s="39"/>
      <c r="C276" s="3"/>
      <c r="D276" s="40"/>
      <c r="E276" s="40"/>
      <c r="F276" s="40"/>
      <c r="G276" s="40"/>
      <c r="H276" s="40"/>
      <c r="I276" s="40"/>
      <c r="J276" s="40"/>
      <c r="K276" s="3"/>
      <c r="L276" s="41"/>
      <c r="M276" s="41"/>
      <c r="N276" s="3"/>
      <c r="O276" s="42"/>
      <c r="P276" s="3"/>
      <c r="Q276" s="3"/>
      <c r="R276" s="9"/>
      <c r="S276" s="9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1"/>
      <c r="AQ276" s="31"/>
      <c r="AR276" s="3"/>
      <c r="AS276" s="30"/>
      <c r="AT276" s="3"/>
      <c r="AU276" s="3"/>
      <c r="AV276" s="3"/>
      <c r="AW276" s="3"/>
    </row>
    <row r="277" spans="1:49" ht="3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x14ac:dyDescent="0.2">
      <c r="A278" s="39"/>
      <c r="B278" s="39"/>
      <c r="C278" s="3"/>
      <c r="D278" s="40"/>
      <c r="E278" s="40"/>
      <c r="F278" s="40"/>
      <c r="G278" s="40"/>
      <c r="H278" s="40"/>
      <c r="I278" s="40"/>
      <c r="J278" s="40"/>
      <c r="K278" s="3"/>
      <c r="L278" s="41"/>
      <c r="M278" s="41"/>
      <c r="N278" s="3"/>
      <c r="O278" s="42"/>
      <c r="P278" s="3"/>
      <c r="Q278" s="3"/>
      <c r="R278" s="9"/>
      <c r="S278" s="9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1"/>
      <c r="AQ278" s="31"/>
      <c r="AR278" s="3"/>
      <c r="AS278" s="30"/>
      <c r="AT278" s="3"/>
      <c r="AU278" s="3"/>
      <c r="AV278" s="3"/>
      <c r="AW278" s="3"/>
    </row>
    <row r="279" spans="1:49" ht="4.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x14ac:dyDescent="0.2">
      <c r="A280" s="39"/>
      <c r="B280" s="39"/>
      <c r="C280" s="3"/>
      <c r="D280" s="40"/>
      <c r="E280" s="40"/>
      <c r="F280" s="40"/>
      <c r="G280" s="40"/>
      <c r="H280" s="40"/>
      <c r="I280" s="40"/>
      <c r="J280" s="40"/>
      <c r="K280" s="3"/>
      <c r="L280" s="41"/>
      <c r="M280" s="41"/>
      <c r="N280" s="3"/>
      <c r="O280" s="42"/>
      <c r="P280" s="3"/>
      <c r="Q280" s="3"/>
      <c r="R280" s="9"/>
      <c r="S280" s="9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1"/>
      <c r="AQ280" s="31"/>
      <c r="AR280" s="3"/>
      <c r="AS280" s="30"/>
      <c r="AT280" s="3"/>
      <c r="AU280" s="3"/>
      <c r="AV280" s="3"/>
      <c r="AW280" s="3"/>
    </row>
    <row r="281" spans="1:49" ht="5.2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0"/>
      <c r="AT281" s="3"/>
      <c r="AU281" s="3"/>
      <c r="AV281" s="3"/>
      <c r="AW281" s="3"/>
    </row>
    <row r="282" spans="1:49" x14ac:dyDescent="0.2">
      <c r="A282" s="43"/>
      <c r="B282" s="43"/>
      <c r="C282" s="44"/>
      <c r="D282" s="43"/>
      <c r="E282" s="43"/>
      <c r="F282" s="43"/>
      <c r="G282" s="43"/>
      <c r="H282" s="43"/>
      <c r="I282" s="43"/>
      <c r="J282" s="43"/>
      <c r="K282" s="44"/>
      <c r="L282" s="43"/>
      <c r="M282" s="43"/>
      <c r="N282" s="44"/>
      <c r="O282" s="45"/>
      <c r="P282" s="3"/>
      <c r="Q282" s="3"/>
      <c r="R282" s="46"/>
      <c r="S282" s="46"/>
      <c r="T282" s="3"/>
      <c r="U282" s="46"/>
      <c r="V282" s="46"/>
      <c r="W282" s="3"/>
      <c r="X282" s="46"/>
      <c r="Y282" s="46"/>
      <c r="Z282" s="3"/>
      <c r="AA282" s="46"/>
      <c r="AB282" s="46"/>
      <c r="AC282" s="3"/>
      <c r="AD282" s="46"/>
      <c r="AE282" s="46"/>
      <c r="AF282" s="3"/>
      <c r="AG282" s="46"/>
      <c r="AH282" s="46"/>
      <c r="AI282" s="3"/>
      <c r="AJ282" s="46"/>
      <c r="AK282" s="46"/>
      <c r="AL282" s="3"/>
      <c r="AM282" s="46"/>
      <c r="AN282" s="46"/>
      <c r="AO282" s="3"/>
      <c r="AP282" s="40"/>
      <c r="AQ282" s="40"/>
      <c r="AR282" s="3"/>
      <c r="AS282" s="30"/>
      <c r="AT282" s="3"/>
      <c r="AU282" s="3"/>
      <c r="AV282" s="3"/>
      <c r="AW282" s="3"/>
    </row>
    <row r="283" spans="1:49" ht="3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x14ac:dyDescent="0.2">
      <c r="A284" s="39"/>
      <c r="B284" s="39"/>
      <c r="C284" s="3"/>
      <c r="D284" s="40"/>
      <c r="E284" s="40"/>
      <c r="F284" s="40"/>
      <c r="G284" s="40"/>
      <c r="H284" s="40"/>
      <c r="I284" s="40"/>
      <c r="J284" s="40"/>
      <c r="K284" s="3"/>
      <c r="L284" s="41"/>
      <c r="M284" s="41"/>
      <c r="N284" s="3"/>
      <c r="O284" s="42"/>
      <c r="P284" s="3"/>
      <c r="Q284" s="3"/>
      <c r="R284" s="9"/>
      <c r="S284" s="9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1"/>
      <c r="AQ284" s="31"/>
      <c r="AR284" s="3"/>
      <c r="AS284" s="30"/>
      <c r="AT284" s="3"/>
      <c r="AU284" s="3"/>
      <c r="AV284" s="3"/>
      <c r="AW284" s="3"/>
    </row>
    <row r="285" spans="1:49" ht="3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x14ac:dyDescent="0.2">
      <c r="A286" s="39"/>
      <c r="B286" s="39"/>
      <c r="C286" s="3"/>
      <c r="D286" s="40"/>
      <c r="E286" s="40"/>
      <c r="F286" s="40"/>
      <c r="G286" s="40"/>
      <c r="H286" s="40"/>
      <c r="I286" s="40"/>
      <c r="J286" s="40"/>
      <c r="K286" s="3"/>
      <c r="L286" s="41"/>
      <c r="M286" s="41"/>
      <c r="N286" s="3"/>
      <c r="O286" s="42"/>
      <c r="P286" s="3"/>
      <c r="Q286" s="3"/>
      <c r="R286" s="9"/>
      <c r="S286" s="9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1"/>
      <c r="AQ286" s="31"/>
      <c r="AR286" s="3"/>
      <c r="AS286" s="30"/>
      <c r="AT286" s="3"/>
      <c r="AU286" s="3"/>
      <c r="AV286" s="3"/>
      <c r="AW286" s="3"/>
    </row>
    <row r="287" spans="1:49" ht="4.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x14ac:dyDescent="0.2">
      <c r="A288" s="39"/>
      <c r="B288" s="39"/>
      <c r="C288" s="3"/>
      <c r="D288" s="40"/>
      <c r="E288" s="40"/>
      <c r="F288" s="40"/>
      <c r="G288" s="40"/>
      <c r="H288" s="40"/>
      <c r="I288" s="40"/>
      <c r="J288" s="40"/>
      <c r="K288" s="3"/>
      <c r="L288" s="41"/>
      <c r="M288" s="41"/>
      <c r="N288" s="3"/>
      <c r="O288" s="42"/>
      <c r="P288" s="3"/>
      <c r="Q288" s="3"/>
      <c r="R288" s="9"/>
      <c r="S288" s="9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1"/>
      <c r="AQ288" s="31"/>
      <c r="AR288" s="3"/>
      <c r="AS288" s="30"/>
      <c r="AT288" s="3"/>
      <c r="AU288" s="3"/>
      <c r="AV288" s="3"/>
      <c r="AW288" s="3"/>
    </row>
    <row r="289" spans="1:49" ht="5.2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x14ac:dyDescent="0.2">
      <c r="A290" s="39"/>
      <c r="B290" s="39"/>
      <c r="C290" s="3"/>
      <c r="D290" s="40"/>
      <c r="E290" s="40"/>
      <c r="F290" s="40"/>
      <c r="G290" s="40"/>
      <c r="H290" s="40"/>
      <c r="I290" s="40"/>
      <c r="J290" s="40"/>
      <c r="K290" s="3"/>
      <c r="L290" s="41"/>
      <c r="M290" s="41"/>
      <c r="N290" s="3"/>
      <c r="O290" s="42"/>
      <c r="P290" s="3"/>
      <c r="Q290" s="3"/>
      <c r="R290" s="9"/>
      <c r="S290" s="9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1"/>
      <c r="AQ290" s="31"/>
      <c r="AR290" s="3"/>
      <c r="AS290" s="30"/>
      <c r="AT290" s="3"/>
      <c r="AU290" s="3"/>
      <c r="AV290" s="3"/>
      <c r="AW290" s="3"/>
    </row>
    <row r="291" spans="1:49" ht="3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x14ac:dyDescent="0.2">
      <c r="A292" s="39"/>
      <c r="B292" s="39"/>
      <c r="C292" s="3"/>
      <c r="D292" s="40"/>
      <c r="E292" s="40"/>
      <c r="F292" s="40"/>
      <c r="G292" s="40"/>
      <c r="H292" s="40"/>
      <c r="I292" s="40"/>
      <c r="J292" s="40"/>
      <c r="K292" s="3"/>
      <c r="L292" s="41"/>
      <c r="M292" s="41"/>
      <c r="N292" s="3"/>
      <c r="O292" s="42"/>
      <c r="P292" s="3"/>
      <c r="Q292" s="3"/>
      <c r="R292" s="9"/>
      <c r="S292" s="9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1"/>
      <c r="AQ292" s="31"/>
      <c r="AR292" s="3"/>
      <c r="AS292" s="30"/>
      <c r="AT292" s="3"/>
      <c r="AU292" s="3"/>
      <c r="AV292" s="3"/>
      <c r="AW292" s="3"/>
    </row>
    <row r="293" spans="1:49" ht="4.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x14ac:dyDescent="0.2">
      <c r="A294" s="39"/>
      <c r="B294" s="39"/>
      <c r="C294" s="3"/>
      <c r="D294" s="40"/>
      <c r="E294" s="40"/>
      <c r="F294" s="40"/>
      <c r="G294" s="40"/>
      <c r="H294" s="40"/>
      <c r="I294" s="40"/>
      <c r="J294" s="40"/>
      <c r="K294" s="3"/>
      <c r="L294" s="41"/>
      <c r="M294" s="41"/>
      <c r="N294" s="3"/>
      <c r="O294" s="42"/>
      <c r="P294" s="3"/>
      <c r="Q294" s="3"/>
      <c r="R294" s="9"/>
      <c r="S294" s="9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1"/>
      <c r="AQ294" s="31"/>
      <c r="AR294" s="3"/>
      <c r="AS294" s="30"/>
      <c r="AT294" s="3"/>
      <c r="AU294" s="3"/>
      <c r="AV294" s="3"/>
      <c r="AW294" s="3"/>
    </row>
    <row r="295" spans="1:49" ht="3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x14ac:dyDescent="0.2">
      <c r="A296" s="39"/>
      <c r="B296" s="39"/>
      <c r="C296" s="3"/>
      <c r="D296" s="40"/>
      <c r="E296" s="40"/>
      <c r="F296" s="40"/>
      <c r="G296" s="40"/>
      <c r="H296" s="40"/>
      <c r="I296" s="40"/>
      <c r="J296" s="40"/>
      <c r="K296" s="3"/>
      <c r="L296" s="41"/>
      <c r="M296" s="41"/>
      <c r="N296" s="3"/>
      <c r="O296" s="42"/>
      <c r="P296" s="3"/>
      <c r="Q296" s="3"/>
      <c r="R296" s="9"/>
      <c r="S296" s="9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1"/>
      <c r="AQ296" s="31"/>
      <c r="AR296" s="3"/>
      <c r="AS296" s="30"/>
      <c r="AT296" s="3"/>
      <c r="AU296" s="3"/>
      <c r="AV296" s="3"/>
      <c r="AW296" s="3"/>
    </row>
    <row r="297" spans="1:49" ht="4.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x14ac:dyDescent="0.2">
      <c r="A298" s="39"/>
      <c r="B298" s="39"/>
      <c r="C298" s="3"/>
      <c r="D298" s="40"/>
      <c r="E298" s="40"/>
      <c r="F298" s="40"/>
      <c r="G298" s="40"/>
      <c r="H298" s="40"/>
      <c r="I298" s="40"/>
      <c r="J298" s="40"/>
      <c r="K298" s="3"/>
      <c r="L298" s="41"/>
      <c r="M298" s="41"/>
      <c r="N298" s="3"/>
      <c r="O298" s="42"/>
      <c r="P298" s="3"/>
      <c r="Q298" s="3"/>
      <c r="R298" s="9"/>
      <c r="S298" s="9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1"/>
      <c r="AQ298" s="31"/>
      <c r="AR298" s="3"/>
      <c r="AS298" s="30"/>
      <c r="AT298" s="3"/>
      <c r="AU298" s="3"/>
      <c r="AV298" s="3"/>
      <c r="AW298" s="3"/>
    </row>
    <row r="299" spans="1:49" ht="3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x14ac:dyDescent="0.2">
      <c r="A300" s="39"/>
      <c r="B300" s="39"/>
      <c r="C300" s="3"/>
      <c r="D300" s="40"/>
      <c r="E300" s="40"/>
      <c r="F300" s="40"/>
      <c r="G300" s="40"/>
      <c r="H300" s="40"/>
      <c r="I300" s="40"/>
      <c r="J300" s="40"/>
      <c r="K300" s="3"/>
      <c r="L300" s="41"/>
      <c r="M300" s="41"/>
      <c r="N300" s="3"/>
      <c r="O300" s="42"/>
      <c r="P300" s="3"/>
      <c r="Q300" s="3"/>
      <c r="R300" s="9"/>
      <c r="S300" s="9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1"/>
      <c r="AQ300" s="31"/>
      <c r="AR300" s="3"/>
      <c r="AS300" s="30"/>
      <c r="AT300" s="3"/>
      <c r="AU300" s="3"/>
      <c r="AV300" s="3"/>
      <c r="AW300" s="3"/>
    </row>
    <row r="301" spans="1:49" ht="3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x14ac:dyDescent="0.2">
      <c r="A302" s="39"/>
      <c r="B302" s="39"/>
      <c r="C302" s="3"/>
      <c r="D302" s="40"/>
      <c r="E302" s="40"/>
      <c r="F302" s="40"/>
      <c r="G302" s="40"/>
      <c r="H302" s="40"/>
      <c r="I302" s="40"/>
      <c r="J302" s="40"/>
      <c r="K302" s="3"/>
      <c r="L302" s="41"/>
      <c r="M302" s="41"/>
      <c r="N302" s="3"/>
      <c r="O302" s="42"/>
      <c r="P302" s="3"/>
      <c r="Q302" s="3"/>
      <c r="R302" s="9"/>
      <c r="S302" s="9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1"/>
      <c r="AQ302" s="31"/>
      <c r="AR302" s="3"/>
      <c r="AS302" s="30"/>
      <c r="AT302" s="3"/>
      <c r="AU302" s="3"/>
      <c r="AV302" s="3"/>
      <c r="AW302" s="3"/>
    </row>
    <row r="303" spans="1:49" ht="3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x14ac:dyDescent="0.2">
      <c r="A304" s="39"/>
      <c r="B304" s="39"/>
      <c r="C304" s="3"/>
      <c r="D304" s="40"/>
      <c r="E304" s="40"/>
      <c r="F304" s="40"/>
      <c r="G304" s="40"/>
      <c r="H304" s="40"/>
      <c r="I304" s="40"/>
      <c r="J304" s="40"/>
      <c r="K304" s="3"/>
      <c r="L304" s="41"/>
      <c r="M304" s="41"/>
      <c r="N304" s="3"/>
      <c r="O304" s="42"/>
      <c r="P304" s="3"/>
      <c r="Q304" s="3"/>
      <c r="R304" s="9"/>
      <c r="S304" s="9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1"/>
      <c r="AQ304" s="31"/>
      <c r="AR304" s="3"/>
      <c r="AS304" s="30"/>
      <c r="AT304" s="3"/>
      <c r="AU304" s="3"/>
      <c r="AV304" s="3"/>
      <c r="AW304" s="3"/>
    </row>
    <row r="305" spans="1:49" ht="5.2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x14ac:dyDescent="0.2">
      <c r="A306" s="39"/>
      <c r="B306" s="39"/>
      <c r="C306" s="3"/>
      <c r="D306" s="40"/>
      <c r="E306" s="40"/>
      <c r="F306" s="40"/>
      <c r="G306" s="40"/>
      <c r="H306" s="40"/>
      <c r="I306" s="40"/>
      <c r="J306" s="40"/>
      <c r="K306" s="3"/>
      <c r="L306" s="41"/>
      <c r="M306" s="41"/>
      <c r="N306" s="3"/>
      <c r="O306" s="42"/>
      <c r="P306" s="3"/>
      <c r="Q306" s="3"/>
      <c r="R306" s="9"/>
      <c r="S306" s="9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1"/>
      <c r="AQ306" s="31"/>
      <c r="AR306" s="3"/>
      <c r="AS306" s="30"/>
      <c r="AT306" s="3"/>
      <c r="AU306" s="3"/>
      <c r="AV306" s="3"/>
      <c r="AW306" s="3"/>
    </row>
    <row r="307" spans="1:49" ht="4.5" customHeight="1" x14ac:dyDescent="0.2">
      <c r="A307" s="44"/>
      <c r="B307" s="44"/>
      <c r="C307" s="3"/>
      <c r="D307" s="47"/>
      <c r="E307" s="47"/>
      <c r="F307" s="47"/>
      <c r="G307" s="47"/>
      <c r="H307" s="47"/>
      <c r="I307" s="47"/>
      <c r="J307" s="47"/>
      <c r="K307" s="3"/>
      <c r="L307" s="48"/>
      <c r="M307" s="48"/>
      <c r="N307" s="3"/>
      <c r="O307" s="42"/>
      <c r="P307" s="3"/>
      <c r="Q307" s="3"/>
      <c r="R307" s="9"/>
      <c r="S307" s="9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49"/>
      <c r="AQ307" s="49"/>
      <c r="AR307" s="3"/>
      <c r="AS307" s="30"/>
      <c r="AT307" s="3"/>
      <c r="AU307" s="3"/>
      <c r="AV307" s="3"/>
      <c r="AW307" s="3"/>
    </row>
    <row r="308" spans="1:49" x14ac:dyDescent="0.2">
      <c r="A308" s="39"/>
      <c r="B308" s="39"/>
      <c r="C308" s="3"/>
      <c r="D308" s="40"/>
      <c r="E308" s="40"/>
      <c r="F308" s="40"/>
      <c r="G308" s="40"/>
      <c r="H308" s="40"/>
      <c r="I308" s="40"/>
      <c r="J308" s="40"/>
      <c r="K308" s="3"/>
      <c r="L308" s="41"/>
      <c r="M308" s="41"/>
      <c r="N308" s="3"/>
      <c r="O308" s="42"/>
      <c r="P308" s="3"/>
      <c r="Q308" s="3"/>
      <c r="R308" s="9"/>
      <c r="S308" s="9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1"/>
      <c r="AQ308" s="31"/>
      <c r="AR308" s="3"/>
      <c r="AS308" s="30"/>
      <c r="AT308" s="3"/>
      <c r="AU308" s="3"/>
      <c r="AV308" s="3"/>
      <c r="AW308" s="3"/>
    </row>
    <row r="309" spans="1:49" ht="3.75" customHeight="1" x14ac:dyDescent="0.2">
      <c r="A309" s="44"/>
      <c r="B309" s="44"/>
      <c r="C309" s="3"/>
      <c r="D309" s="47"/>
      <c r="E309" s="47"/>
      <c r="F309" s="47"/>
      <c r="G309" s="47"/>
      <c r="H309" s="47"/>
      <c r="I309" s="47"/>
      <c r="J309" s="47"/>
      <c r="K309" s="3"/>
      <c r="L309" s="48"/>
      <c r="M309" s="48"/>
      <c r="N309" s="3"/>
      <c r="O309" s="42"/>
      <c r="P309" s="3"/>
      <c r="Q309" s="3"/>
      <c r="R309" s="9"/>
      <c r="S309" s="9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49"/>
      <c r="AQ309" s="49"/>
      <c r="AR309" s="3"/>
      <c r="AS309" s="30"/>
      <c r="AT309" s="3"/>
      <c r="AU309" s="3"/>
      <c r="AV309" s="3"/>
      <c r="AW309" s="3"/>
    </row>
    <row r="310" spans="1:49" x14ac:dyDescent="0.2">
      <c r="A310" s="39"/>
      <c r="B310" s="39"/>
      <c r="C310" s="3"/>
      <c r="D310" s="40"/>
      <c r="E310" s="40"/>
      <c r="F310" s="40"/>
      <c r="G310" s="40"/>
      <c r="H310" s="40"/>
      <c r="I310" s="40"/>
      <c r="J310" s="40"/>
      <c r="K310" s="3"/>
      <c r="L310" s="41"/>
      <c r="M310" s="41"/>
      <c r="N310" s="3"/>
      <c r="O310" s="42"/>
      <c r="P310" s="3"/>
      <c r="Q310" s="3"/>
      <c r="R310" s="9"/>
      <c r="S310" s="9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1"/>
      <c r="AQ310" s="31"/>
      <c r="AR310" s="3"/>
      <c r="AS310" s="30"/>
      <c r="AT310" s="3"/>
      <c r="AU310" s="3"/>
      <c r="AV310" s="3"/>
      <c r="AW310" s="3"/>
    </row>
    <row r="311" spans="1:49" ht="3.75" customHeight="1" x14ac:dyDescent="0.2">
      <c r="A311" s="44"/>
      <c r="B311" s="44"/>
      <c r="C311" s="3"/>
      <c r="D311" s="47"/>
      <c r="E311" s="47"/>
      <c r="F311" s="47"/>
      <c r="G311" s="47"/>
      <c r="H311" s="47"/>
      <c r="I311" s="47"/>
      <c r="J311" s="47"/>
      <c r="K311" s="3"/>
      <c r="L311" s="48"/>
      <c r="M311" s="48"/>
      <c r="N311" s="3"/>
      <c r="O311" s="42"/>
      <c r="P311" s="3"/>
      <c r="Q311" s="3"/>
      <c r="R311" s="9"/>
      <c r="S311" s="9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49"/>
      <c r="AQ311" s="49"/>
      <c r="AR311" s="3"/>
      <c r="AS311" s="30"/>
      <c r="AT311" s="3"/>
      <c r="AU311" s="3"/>
      <c r="AV311" s="3"/>
      <c r="AW311" s="3"/>
    </row>
    <row r="312" spans="1:49" x14ac:dyDescent="0.2">
      <c r="A312" s="39"/>
      <c r="B312" s="39"/>
      <c r="C312" s="3"/>
      <c r="D312" s="40"/>
      <c r="E312" s="40"/>
      <c r="F312" s="40"/>
      <c r="G312" s="40"/>
      <c r="H312" s="40"/>
      <c r="I312" s="40"/>
      <c r="J312" s="40"/>
      <c r="K312" s="3"/>
      <c r="L312" s="41"/>
      <c r="M312" s="41"/>
      <c r="N312" s="3"/>
      <c r="O312" s="42"/>
      <c r="P312" s="3"/>
      <c r="Q312" s="3"/>
      <c r="R312" s="9"/>
      <c r="S312" s="9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1"/>
      <c r="AQ312" s="31"/>
      <c r="AR312" s="3"/>
      <c r="AS312" s="30"/>
      <c r="AT312" s="3"/>
      <c r="AU312" s="3"/>
      <c r="AV312" s="3"/>
      <c r="AW312" s="3"/>
    </row>
    <row r="313" spans="1:49" ht="3.75" customHeight="1" x14ac:dyDescent="0.2">
      <c r="A313" s="44"/>
      <c r="B313" s="44"/>
      <c r="C313" s="3"/>
      <c r="D313" s="47"/>
      <c r="E313" s="47"/>
      <c r="F313" s="47"/>
      <c r="G313" s="47"/>
      <c r="H313" s="47"/>
      <c r="I313" s="47"/>
      <c r="J313" s="47"/>
      <c r="K313" s="3"/>
      <c r="L313" s="48"/>
      <c r="M313" s="48"/>
      <c r="N313" s="3"/>
      <c r="O313" s="42"/>
      <c r="P313" s="3"/>
      <c r="Q313" s="3"/>
      <c r="R313" s="9"/>
      <c r="S313" s="9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49"/>
      <c r="AQ313" s="49"/>
      <c r="AR313" s="3"/>
      <c r="AS313" s="30"/>
      <c r="AT313" s="3"/>
      <c r="AU313" s="3"/>
      <c r="AV313" s="3"/>
      <c r="AW313" s="3"/>
    </row>
    <row r="314" spans="1:49" x14ac:dyDescent="0.2">
      <c r="A314" s="39"/>
      <c r="B314" s="39"/>
      <c r="C314" s="3"/>
      <c r="D314" s="40"/>
      <c r="E314" s="40"/>
      <c r="F314" s="40"/>
      <c r="G314" s="40"/>
      <c r="H314" s="40"/>
      <c r="I314" s="40"/>
      <c r="J314" s="40"/>
      <c r="K314" s="3"/>
      <c r="L314" s="41"/>
      <c r="M314" s="41"/>
      <c r="N314" s="3"/>
      <c r="O314" s="42"/>
      <c r="P314" s="3"/>
      <c r="Q314" s="3"/>
      <c r="R314" s="9"/>
      <c r="S314" s="9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1"/>
      <c r="AQ314" s="31"/>
      <c r="AR314" s="3"/>
      <c r="AS314" s="30"/>
      <c r="AT314" s="3"/>
      <c r="AU314" s="3"/>
      <c r="AV314" s="3"/>
      <c r="AW314" s="3"/>
    </row>
    <row r="315" spans="1:49" ht="13.5" customHeight="1" x14ac:dyDescent="0.2">
      <c r="A315" s="44"/>
      <c r="B315" s="44"/>
      <c r="C315" s="3"/>
      <c r="D315" s="47"/>
      <c r="E315" s="47"/>
      <c r="F315" s="47"/>
      <c r="G315" s="47"/>
      <c r="H315" s="47"/>
      <c r="I315" s="47"/>
      <c r="J315" s="47"/>
      <c r="K315" s="3"/>
      <c r="L315" s="48"/>
      <c r="M315" s="48"/>
      <c r="N315" s="3"/>
      <c r="O315" s="42"/>
      <c r="P315" s="3"/>
      <c r="Q315" s="3"/>
      <c r="R315" s="9"/>
      <c r="S315" s="9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49"/>
      <c r="AQ315" s="49"/>
      <c r="AR315" s="3"/>
      <c r="AS315" s="30"/>
      <c r="AT315" s="3"/>
      <c r="AU315" s="3"/>
      <c r="AV315" s="3"/>
      <c r="AW315" s="3"/>
    </row>
    <row r="316" spans="1:49" x14ac:dyDescent="0.2">
      <c r="A316" s="60" t="s">
        <v>17</v>
      </c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3"/>
      <c r="O316" s="42"/>
      <c r="P316" s="3"/>
      <c r="Q316" s="3"/>
      <c r="R316" s="9"/>
      <c r="S316" s="9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1"/>
      <c r="AQ316" s="31"/>
      <c r="AR316" s="3"/>
      <c r="AS316" s="30"/>
      <c r="AT316" s="3"/>
      <c r="AU316" s="3"/>
      <c r="AV316" s="3"/>
      <c r="AW316" s="3"/>
    </row>
    <row r="317" spans="1:49" ht="5.2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x14ac:dyDescent="0.2">
      <c r="A318" s="39"/>
      <c r="B318" s="39"/>
      <c r="C318" s="3"/>
      <c r="D318" s="40"/>
      <c r="E318" s="40"/>
      <c r="F318" s="40"/>
      <c r="G318" s="40"/>
      <c r="H318" s="40"/>
      <c r="I318" s="40"/>
      <c r="J318" s="40"/>
      <c r="K318" s="3"/>
      <c r="L318" s="41"/>
      <c r="M318" s="41"/>
      <c r="N318" s="3"/>
      <c r="O318" s="42"/>
      <c r="P318" s="3"/>
      <c r="Q318" s="3"/>
      <c r="R318" s="9"/>
      <c r="S318" s="9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1"/>
      <c r="AQ318" s="31"/>
      <c r="AR318" s="3"/>
      <c r="AS318" s="30"/>
      <c r="AT318" s="3"/>
      <c r="AU318" s="3"/>
      <c r="AV318" s="3"/>
      <c r="AW318" s="3"/>
    </row>
    <row r="319" spans="1:49" ht="3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x14ac:dyDescent="0.2">
      <c r="A320" s="39"/>
      <c r="B320" s="39"/>
      <c r="C320" s="3"/>
      <c r="D320" s="40"/>
      <c r="E320" s="40"/>
      <c r="F320" s="40"/>
      <c r="G320" s="40"/>
      <c r="H320" s="40"/>
      <c r="I320" s="40"/>
      <c r="J320" s="40"/>
      <c r="K320" s="3"/>
      <c r="L320" s="41"/>
      <c r="M320" s="41"/>
      <c r="N320" s="3"/>
      <c r="O320" s="42"/>
      <c r="P320" s="3"/>
      <c r="Q320" s="3"/>
      <c r="R320" s="9"/>
      <c r="S320" s="9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1"/>
      <c r="AQ320" s="31"/>
      <c r="AR320" s="3"/>
      <c r="AS320" s="30"/>
      <c r="AT320" s="3"/>
      <c r="AU320" s="3"/>
      <c r="AV320" s="3"/>
      <c r="AW320" s="3"/>
    </row>
    <row r="321" spans="1:49" ht="4.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x14ac:dyDescent="0.2">
      <c r="A322" s="39"/>
      <c r="B322" s="39"/>
      <c r="C322" s="3"/>
      <c r="D322" s="40"/>
      <c r="E322" s="40"/>
      <c r="F322" s="40"/>
      <c r="G322" s="40"/>
      <c r="H322" s="40"/>
      <c r="I322" s="40"/>
      <c r="J322" s="40"/>
      <c r="K322" s="3"/>
      <c r="L322" s="41"/>
      <c r="M322" s="41"/>
      <c r="N322" s="3"/>
      <c r="O322" s="42"/>
      <c r="P322" s="3"/>
      <c r="Q322" s="3"/>
      <c r="R322" s="9"/>
      <c r="S322" s="9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1"/>
      <c r="AQ322" s="31"/>
      <c r="AR322" s="3"/>
      <c r="AS322" s="30"/>
      <c r="AT322" s="3"/>
      <c r="AU322" s="3"/>
      <c r="AV322" s="3"/>
      <c r="AW322" s="3"/>
    </row>
    <row r="323" spans="1:49" ht="4.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x14ac:dyDescent="0.2">
      <c r="A324" s="39"/>
      <c r="B324" s="39"/>
      <c r="C324" s="3"/>
      <c r="D324" s="40"/>
      <c r="E324" s="40"/>
      <c r="F324" s="40"/>
      <c r="G324" s="40"/>
      <c r="H324" s="40"/>
      <c r="I324" s="40"/>
      <c r="J324" s="40"/>
      <c r="K324" s="3"/>
      <c r="L324" s="41"/>
      <c r="M324" s="41"/>
      <c r="N324" s="3"/>
      <c r="O324" s="42"/>
      <c r="P324" s="3"/>
      <c r="Q324" s="3"/>
      <c r="R324" s="9"/>
      <c r="S324" s="9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1"/>
      <c r="AQ324" s="31"/>
      <c r="AR324" s="3"/>
      <c r="AS324" s="30"/>
      <c r="AT324" s="3"/>
      <c r="AU324" s="3"/>
      <c r="AV324" s="3"/>
      <c r="AW324" s="3"/>
    </row>
    <row r="325" spans="1:49" ht="3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x14ac:dyDescent="0.2">
      <c r="A326" s="39"/>
      <c r="B326" s="39"/>
      <c r="C326" s="3"/>
      <c r="D326" s="40"/>
      <c r="E326" s="40"/>
      <c r="F326" s="40"/>
      <c r="G326" s="40"/>
      <c r="H326" s="40"/>
      <c r="I326" s="40"/>
      <c r="J326" s="40"/>
      <c r="K326" s="3"/>
      <c r="L326" s="41"/>
      <c r="M326" s="41"/>
      <c r="N326" s="3"/>
      <c r="O326" s="42"/>
      <c r="P326" s="3"/>
      <c r="Q326" s="3"/>
      <c r="R326" s="9"/>
      <c r="S326" s="9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1"/>
      <c r="AQ326" s="31"/>
      <c r="AR326" s="3"/>
      <c r="AS326" s="30"/>
      <c r="AT326" s="3"/>
      <c r="AU326" s="3"/>
      <c r="AV326" s="3"/>
      <c r="AW326" s="3"/>
    </row>
    <row r="327" spans="1:49" ht="3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x14ac:dyDescent="0.2">
      <c r="A328" s="39"/>
      <c r="B328" s="39"/>
      <c r="C328" s="3"/>
      <c r="D328" s="40"/>
      <c r="E328" s="40"/>
      <c r="F328" s="40"/>
      <c r="G328" s="40"/>
      <c r="H328" s="40"/>
      <c r="I328" s="40"/>
      <c r="J328" s="40"/>
      <c r="K328" s="3"/>
      <c r="L328" s="41"/>
      <c r="M328" s="41"/>
      <c r="N328" s="3"/>
      <c r="O328" s="42"/>
      <c r="P328" s="3"/>
      <c r="Q328" s="3"/>
      <c r="R328" s="9"/>
      <c r="S328" s="9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1"/>
      <c r="AQ328" s="31"/>
      <c r="AR328" s="3"/>
      <c r="AS328" s="30"/>
      <c r="AT328" s="3"/>
      <c r="AU328" s="3"/>
      <c r="AV328" s="3"/>
      <c r="AW328" s="3"/>
    </row>
    <row r="329" spans="1:49" ht="3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x14ac:dyDescent="0.2">
      <c r="A330" s="39"/>
      <c r="B330" s="39"/>
      <c r="C330" s="3"/>
      <c r="D330" s="40"/>
      <c r="E330" s="40"/>
      <c r="F330" s="40"/>
      <c r="G330" s="40"/>
      <c r="H330" s="40"/>
      <c r="I330" s="40"/>
      <c r="J330" s="40"/>
      <c r="K330" s="3"/>
      <c r="L330" s="41"/>
      <c r="M330" s="41"/>
      <c r="N330" s="3"/>
      <c r="O330" s="42"/>
      <c r="P330" s="3"/>
      <c r="Q330" s="3"/>
      <c r="R330" s="9"/>
      <c r="S330" s="9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1"/>
      <c r="AQ330" s="31"/>
      <c r="AR330" s="3"/>
      <c r="AS330" s="30"/>
      <c r="AT330" s="3"/>
      <c r="AU330" s="3"/>
      <c r="AV330" s="3"/>
      <c r="AW330" s="3"/>
    </row>
    <row r="331" spans="1:49" ht="3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x14ac:dyDescent="0.2">
      <c r="A332" s="39"/>
      <c r="B332" s="39"/>
      <c r="C332" s="3"/>
      <c r="D332" s="40"/>
      <c r="E332" s="40"/>
      <c r="F332" s="40"/>
      <c r="G332" s="40"/>
      <c r="H332" s="40"/>
      <c r="I332" s="40"/>
      <c r="J332" s="40"/>
      <c r="K332" s="3"/>
      <c r="L332" s="41"/>
      <c r="M332" s="41"/>
      <c r="N332" s="3"/>
      <c r="O332" s="42"/>
      <c r="P332" s="3"/>
      <c r="Q332" s="3"/>
      <c r="R332" s="9"/>
      <c r="S332" s="9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1"/>
      <c r="AQ332" s="31"/>
      <c r="AR332" s="3"/>
      <c r="AS332" s="30"/>
      <c r="AT332" s="3"/>
      <c r="AU332" s="3"/>
      <c r="AV332" s="3"/>
      <c r="AW332" s="3"/>
    </row>
    <row r="333" spans="1:49" ht="4.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x14ac:dyDescent="0.2">
      <c r="A334" s="39"/>
      <c r="B334" s="39"/>
      <c r="C334" s="3"/>
      <c r="D334" s="40"/>
      <c r="E334" s="40"/>
      <c r="F334" s="40"/>
      <c r="G334" s="40"/>
      <c r="H334" s="40"/>
      <c r="I334" s="40"/>
      <c r="J334" s="40"/>
      <c r="K334" s="3"/>
      <c r="L334" s="41"/>
      <c r="M334" s="41"/>
      <c r="N334" s="3"/>
      <c r="O334" s="42"/>
      <c r="P334" s="3"/>
      <c r="Q334" s="3"/>
      <c r="R334" s="9"/>
      <c r="S334" s="9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1"/>
      <c r="AQ334" s="31"/>
      <c r="AR334" s="3"/>
      <c r="AS334" s="30"/>
      <c r="AT334" s="3"/>
      <c r="AU334" s="3"/>
      <c r="AV334" s="3"/>
      <c r="AW334" s="3"/>
    </row>
    <row r="335" spans="1:49" ht="4.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0"/>
      <c r="AT335" s="3"/>
      <c r="AU335" s="3"/>
      <c r="AV335" s="3"/>
      <c r="AW335" s="3"/>
    </row>
    <row r="336" spans="1:49" x14ac:dyDescent="0.2">
      <c r="A336" s="39"/>
      <c r="B336" s="39"/>
      <c r="C336" s="3"/>
      <c r="D336" s="40"/>
      <c r="E336" s="40"/>
      <c r="F336" s="40"/>
      <c r="G336" s="40"/>
      <c r="H336" s="40"/>
      <c r="I336" s="40"/>
      <c r="J336" s="40"/>
      <c r="K336" s="3"/>
      <c r="L336" s="41"/>
      <c r="M336" s="41"/>
      <c r="N336" s="3"/>
      <c r="O336" s="42"/>
      <c r="P336" s="3"/>
      <c r="Q336" s="3"/>
      <c r="R336" s="9"/>
      <c r="S336" s="9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1"/>
      <c r="AQ336" s="31"/>
      <c r="AR336" s="3"/>
      <c r="AS336" s="30"/>
      <c r="AT336" s="3"/>
      <c r="AU336" s="3"/>
      <c r="AV336" s="3"/>
      <c r="AW336" s="3"/>
    </row>
    <row r="337" spans="1:49" ht="3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x14ac:dyDescent="0.2">
      <c r="A338" s="39"/>
      <c r="B338" s="39"/>
      <c r="C338" s="3"/>
      <c r="D338" s="40"/>
      <c r="E338" s="40"/>
      <c r="F338" s="40"/>
      <c r="G338" s="40"/>
      <c r="H338" s="40"/>
      <c r="I338" s="40"/>
      <c r="J338" s="40"/>
      <c r="K338" s="3"/>
      <c r="L338" s="41"/>
      <c r="M338" s="41"/>
      <c r="N338" s="3"/>
      <c r="O338" s="42"/>
      <c r="P338" s="3"/>
      <c r="Q338" s="3"/>
      <c r="R338" s="9"/>
      <c r="S338" s="9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1"/>
      <c r="AQ338" s="31"/>
      <c r="AR338" s="3"/>
      <c r="AS338" s="30"/>
      <c r="AT338" s="3"/>
      <c r="AU338" s="3"/>
      <c r="AV338" s="3"/>
      <c r="AW338" s="3"/>
    </row>
    <row r="339" spans="1:49" ht="3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x14ac:dyDescent="0.2">
      <c r="A340" s="39"/>
      <c r="B340" s="39"/>
      <c r="C340" s="3"/>
      <c r="D340" s="40"/>
      <c r="E340" s="40"/>
      <c r="F340" s="40"/>
      <c r="G340" s="40"/>
      <c r="H340" s="40"/>
      <c r="I340" s="40"/>
      <c r="J340" s="40"/>
      <c r="K340" s="3"/>
      <c r="L340" s="41"/>
      <c r="M340" s="41"/>
      <c r="N340" s="3"/>
      <c r="O340" s="42"/>
      <c r="P340" s="3"/>
      <c r="Q340" s="3"/>
      <c r="R340" s="9"/>
      <c r="S340" s="9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1"/>
      <c r="AQ340" s="31"/>
      <c r="AR340" s="3"/>
      <c r="AS340" s="30"/>
      <c r="AT340" s="3"/>
      <c r="AU340" s="3"/>
      <c r="AV340" s="3"/>
      <c r="AW340" s="3"/>
    </row>
    <row r="341" spans="1:49" ht="3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x14ac:dyDescent="0.2">
      <c r="A342" s="39"/>
      <c r="B342" s="39"/>
      <c r="C342" s="3"/>
      <c r="D342" s="40"/>
      <c r="E342" s="40"/>
      <c r="F342" s="40"/>
      <c r="G342" s="40"/>
      <c r="H342" s="40"/>
      <c r="I342" s="40"/>
      <c r="J342" s="40"/>
      <c r="K342" s="3"/>
      <c r="L342" s="41"/>
      <c r="M342" s="41"/>
      <c r="N342" s="3"/>
      <c r="O342" s="42"/>
      <c r="P342" s="3"/>
      <c r="Q342" s="3"/>
      <c r="R342" s="9"/>
      <c r="S342" s="9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1"/>
      <c r="AQ342" s="31"/>
      <c r="AR342" s="3"/>
      <c r="AS342" s="30"/>
      <c r="AT342" s="3"/>
      <c r="AU342" s="3"/>
      <c r="AV342" s="3"/>
      <c r="AW342" s="3"/>
    </row>
    <row r="343" spans="1:49" ht="3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x14ac:dyDescent="0.2">
      <c r="A344" s="39"/>
      <c r="B344" s="39"/>
      <c r="C344" s="3"/>
      <c r="D344" s="40"/>
      <c r="E344" s="40"/>
      <c r="F344" s="40"/>
      <c r="G344" s="40"/>
      <c r="H344" s="40"/>
      <c r="I344" s="40"/>
      <c r="J344" s="40"/>
      <c r="K344" s="3"/>
      <c r="L344" s="41"/>
      <c r="M344" s="41"/>
      <c r="N344" s="3"/>
      <c r="O344" s="42"/>
      <c r="P344" s="3"/>
      <c r="Q344" s="3"/>
      <c r="R344" s="9"/>
      <c r="S344" s="9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1"/>
      <c r="AQ344" s="31"/>
      <c r="AR344" s="3"/>
      <c r="AS344" s="30"/>
      <c r="AT344" s="3"/>
      <c r="AU344" s="3"/>
      <c r="AV344" s="3"/>
      <c r="AW344" s="3"/>
    </row>
    <row r="345" spans="1:49" ht="3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x14ac:dyDescent="0.2">
      <c r="A346" s="39"/>
      <c r="B346" s="39"/>
      <c r="C346" s="3"/>
      <c r="D346" s="40"/>
      <c r="E346" s="40"/>
      <c r="F346" s="40"/>
      <c r="G346" s="40"/>
      <c r="H346" s="40"/>
      <c r="I346" s="40"/>
      <c r="J346" s="40"/>
      <c r="K346" s="3"/>
      <c r="L346" s="41"/>
      <c r="M346" s="41"/>
      <c r="N346" s="3"/>
      <c r="O346" s="42"/>
      <c r="P346" s="3"/>
      <c r="Q346" s="3"/>
      <c r="R346" s="9"/>
      <c r="S346" s="9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1"/>
      <c r="AQ346" s="31"/>
      <c r="AR346" s="3"/>
      <c r="AS346" s="30"/>
      <c r="AT346" s="3"/>
      <c r="AU346" s="3"/>
      <c r="AV346" s="3"/>
      <c r="AW346" s="3"/>
    </row>
    <row r="347" spans="1:49" ht="3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x14ac:dyDescent="0.2">
      <c r="A348" s="39"/>
      <c r="B348" s="39"/>
      <c r="C348" s="3"/>
      <c r="D348" s="40"/>
      <c r="E348" s="40"/>
      <c r="F348" s="40"/>
      <c r="G348" s="40"/>
      <c r="H348" s="40"/>
      <c r="I348" s="40"/>
      <c r="J348" s="40"/>
      <c r="K348" s="3"/>
      <c r="L348" s="41"/>
      <c r="M348" s="41"/>
      <c r="N348" s="3"/>
      <c r="O348" s="42"/>
      <c r="P348" s="3"/>
      <c r="Q348" s="3"/>
      <c r="R348" s="9"/>
      <c r="S348" s="9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1"/>
      <c r="AQ348" s="31"/>
      <c r="AR348" s="3"/>
      <c r="AS348" s="30"/>
      <c r="AT348" s="3"/>
      <c r="AU348" s="3"/>
      <c r="AV348" s="3"/>
      <c r="AW348" s="3"/>
    </row>
    <row r="349" spans="1:49" ht="3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x14ac:dyDescent="0.2">
      <c r="A350" s="39"/>
      <c r="B350" s="39"/>
      <c r="C350" s="3"/>
      <c r="D350" s="40"/>
      <c r="E350" s="40"/>
      <c r="F350" s="40"/>
      <c r="G350" s="40"/>
      <c r="H350" s="40"/>
      <c r="I350" s="40"/>
      <c r="J350" s="40"/>
      <c r="K350" s="3"/>
      <c r="L350" s="41"/>
      <c r="M350" s="41"/>
      <c r="N350" s="3"/>
      <c r="O350" s="42"/>
      <c r="P350" s="3"/>
      <c r="Q350" s="3"/>
      <c r="R350" s="9"/>
      <c r="S350" s="9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1"/>
      <c r="AQ350" s="31"/>
      <c r="AR350" s="3"/>
      <c r="AS350" s="30"/>
      <c r="AT350" s="3"/>
      <c r="AU350" s="3"/>
      <c r="AV350" s="3"/>
      <c r="AW350" s="3"/>
    </row>
    <row r="351" spans="1:49" ht="3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x14ac:dyDescent="0.2">
      <c r="A352" s="39"/>
      <c r="B352" s="39"/>
      <c r="C352" s="3"/>
      <c r="D352" s="40"/>
      <c r="E352" s="40"/>
      <c r="F352" s="40"/>
      <c r="G352" s="40"/>
      <c r="H352" s="40"/>
      <c r="I352" s="40"/>
      <c r="J352" s="40"/>
      <c r="K352" s="3"/>
      <c r="L352" s="41"/>
      <c r="M352" s="41"/>
      <c r="N352" s="3"/>
      <c r="O352" s="42"/>
      <c r="P352" s="3"/>
      <c r="Q352" s="3"/>
      <c r="R352" s="9"/>
      <c r="S352" s="9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1"/>
      <c r="AQ352" s="31"/>
      <c r="AR352" s="3"/>
      <c r="AS352" s="30"/>
      <c r="AT352" s="3"/>
      <c r="AU352" s="3"/>
      <c r="AV352" s="3"/>
      <c r="AW352" s="3"/>
    </row>
    <row r="353" spans="1:49" ht="2.2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x14ac:dyDescent="0.2">
      <c r="A354" s="39"/>
      <c r="B354" s="39"/>
      <c r="C354" s="3"/>
      <c r="D354" s="40"/>
      <c r="E354" s="40"/>
      <c r="F354" s="40"/>
      <c r="G354" s="40"/>
      <c r="H354" s="40"/>
      <c r="I354" s="40"/>
      <c r="J354" s="40"/>
      <c r="K354" s="3"/>
      <c r="L354" s="41"/>
      <c r="M354" s="41"/>
      <c r="N354" s="3"/>
      <c r="O354" s="42"/>
      <c r="P354" s="3"/>
      <c r="Q354" s="3"/>
      <c r="R354" s="9"/>
      <c r="S354" s="9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1"/>
      <c r="AQ354" s="31"/>
      <c r="AR354" s="3"/>
      <c r="AS354" s="30"/>
      <c r="AT354" s="3"/>
      <c r="AU354" s="3"/>
      <c r="AV354" s="3"/>
      <c r="AW354" s="3"/>
    </row>
    <row r="355" spans="1:49" ht="3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x14ac:dyDescent="0.2">
      <c r="A356" s="39"/>
      <c r="B356" s="39"/>
      <c r="C356" s="3"/>
      <c r="D356" s="40"/>
      <c r="E356" s="40"/>
      <c r="F356" s="40"/>
      <c r="G356" s="40"/>
      <c r="H356" s="40"/>
      <c r="I356" s="40"/>
      <c r="J356" s="40"/>
      <c r="K356" s="3"/>
      <c r="L356" s="41"/>
      <c r="M356" s="41"/>
      <c r="N356" s="3"/>
      <c r="O356" s="42"/>
      <c r="P356" s="3"/>
      <c r="Q356" s="3"/>
      <c r="R356" s="9"/>
      <c r="S356" s="9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1"/>
      <c r="AQ356" s="31"/>
      <c r="AR356" s="3"/>
      <c r="AS356" s="30"/>
      <c r="AT356" s="3"/>
      <c r="AU356" s="3"/>
      <c r="AV356" s="3"/>
      <c r="AW356" s="3"/>
    </row>
    <row r="357" spans="1:49" ht="3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x14ac:dyDescent="0.2">
      <c r="A358" s="39"/>
      <c r="B358" s="39"/>
      <c r="C358" s="3"/>
      <c r="D358" s="40"/>
      <c r="E358" s="40"/>
      <c r="F358" s="40"/>
      <c r="G358" s="40"/>
      <c r="H358" s="40"/>
      <c r="I358" s="40"/>
      <c r="J358" s="40"/>
      <c r="K358" s="3"/>
      <c r="L358" s="41"/>
      <c r="M358" s="41"/>
      <c r="N358" s="3"/>
      <c r="O358" s="42"/>
      <c r="P358" s="3"/>
      <c r="Q358" s="3"/>
      <c r="R358" s="9"/>
      <c r="S358" s="9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1"/>
      <c r="AQ358" s="31"/>
      <c r="AR358" s="3"/>
      <c r="AS358" s="30"/>
      <c r="AT358" s="3"/>
      <c r="AU358" s="3"/>
      <c r="AV358" s="3"/>
      <c r="AW358" s="3"/>
    </row>
    <row r="359" spans="1:49" ht="4.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x14ac:dyDescent="0.2">
      <c r="A360" s="43"/>
      <c r="B360" s="43"/>
      <c r="C360" s="44"/>
      <c r="D360" s="43"/>
      <c r="E360" s="43"/>
      <c r="F360" s="43"/>
      <c r="G360" s="43"/>
      <c r="H360" s="43"/>
      <c r="I360" s="43"/>
      <c r="J360" s="43"/>
      <c r="K360" s="44"/>
      <c r="L360" s="43"/>
      <c r="M360" s="43"/>
      <c r="N360" s="44"/>
      <c r="O360" s="45"/>
      <c r="P360" s="3"/>
      <c r="Q360" s="3"/>
      <c r="R360" s="46"/>
      <c r="S360" s="46"/>
      <c r="T360" s="3"/>
      <c r="U360" s="46"/>
      <c r="V360" s="46"/>
      <c r="W360" s="3"/>
      <c r="X360" s="46"/>
      <c r="Y360" s="46"/>
      <c r="Z360" s="3"/>
      <c r="AA360" s="46"/>
      <c r="AB360" s="46"/>
      <c r="AC360" s="3"/>
      <c r="AD360" s="46"/>
      <c r="AE360" s="46"/>
      <c r="AF360" s="3"/>
      <c r="AG360" s="46"/>
      <c r="AH360" s="46"/>
      <c r="AI360" s="3"/>
      <c r="AJ360" s="46"/>
      <c r="AK360" s="46"/>
      <c r="AL360" s="3"/>
      <c r="AM360" s="46"/>
      <c r="AN360" s="46"/>
      <c r="AO360" s="3"/>
      <c r="AP360" s="40"/>
      <c r="AQ360" s="40"/>
      <c r="AR360" s="3"/>
      <c r="AS360" s="30"/>
      <c r="AT360" s="3"/>
      <c r="AU360" s="3"/>
      <c r="AV360" s="3"/>
      <c r="AW360" s="3"/>
    </row>
    <row r="361" spans="1:49" ht="5.2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0"/>
      <c r="AT361" s="3"/>
      <c r="AU361" s="3"/>
      <c r="AV361" s="3"/>
      <c r="AW361" s="3"/>
    </row>
    <row r="362" spans="1:49" x14ac:dyDescent="0.2">
      <c r="A362" s="43"/>
      <c r="B362" s="43"/>
      <c r="C362" s="44"/>
      <c r="D362" s="43"/>
      <c r="E362" s="43"/>
      <c r="F362" s="43"/>
      <c r="G362" s="43"/>
      <c r="H362" s="43"/>
      <c r="I362" s="43"/>
      <c r="J362" s="43"/>
      <c r="K362" s="44"/>
      <c r="L362" s="43"/>
      <c r="M362" s="43"/>
      <c r="N362" s="44"/>
      <c r="O362" s="45"/>
      <c r="P362" s="3"/>
      <c r="Q362" s="3"/>
      <c r="R362" s="46"/>
      <c r="S362" s="46"/>
      <c r="T362" s="3"/>
      <c r="U362" s="46"/>
      <c r="V362" s="46"/>
      <c r="W362" s="3"/>
      <c r="X362" s="46"/>
      <c r="Y362" s="46"/>
      <c r="Z362" s="3"/>
      <c r="AA362" s="46"/>
      <c r="AB362" s="46"/>
      <c r="AC362" s="3"/>
      <c r="AD362" s="46"/>
      <c r="AE362" s="46"/>
      <c r="AF362" s="3"/>
      <c r="AG362" s="46"/>
      <c r="AH362" s="46"/>
      <c r="AI362" s="3"/>
      <c r="AJ362" s="46"/>
      <c r="AK362" s="46"/>
      <c r="AL362" s="3"/>
      <c r="AM362" s="46"/>
      <c r="AN362" s="46"/>
      <c r="AO362" s="3"/>
      <c r="AP362" s="40"/>
      <c r="AQ362" s="40"/>
      <c r="AR362" s="3"/>
      <c r="AS362" s="30"/>
      <c r="AT362" s="3"/>
      <c r="AU362" s="3"/>
      <c r="AV362" s="3"/>
      <c r="AW362" s="3"/>
    </row>
    <row r="363" spans="1:49" ht="4.5" customHeight="1" x14ac:dyDescent="0.2">
      <c r="A363" s="46"/>
      <c r="B363" s="46"/>
      <c r="C363" s="44"/>
      <c r="D363" s="46"/>
      <c r="E363" s="46"/>
      <c r="F363" s="46"/>
      <c r="G363" s="46"/>
      <c r="H363" s="46"/>
      <c r="I363" s="46"/>
      <c r="J363" s="46"/>
      <c r="K363" s="44"/>
      <c r="L363" s="46"/>
      <c r="M363" s="46"/>
      <c r="N363" s="44"/>
      <c r="O363" s="45"/>
      <c r="P363" s="3"/>
      <c r="Q363" s="3"/>
      <c r="R363" s="46"/>
      <c r="S363" s="46"/>
      <c r="T363" s="3"/>
      <c r="U363" s="46"/>
      <c r="V363" s="46"/>
      <c r="W363" s="3"/>
      <c r="X363" s="46"/>
      <c r="Y363" s="46"/>
      <c r="Z363" s="3"/>
      <c r="AA363" s="46"/>
      <c r="AB363" s="46"/>
      <c r="AC363" s="3"/>
      <c r="AD363" s="46"/>
      <c r="AE363" s="46"/>
      <c r="AF363" s="3"/>
      <c r="AG363" s="46"/>
      <c r="AH363" s="46"/>
      <c r="AI363" s="3"/>
      <c r="AJ363" s="46"/>
      <c r="AK363" s="46"/>
      <c r="AL363" s="3"/>
      <c r="AM363" s="46"/>
      <c r="AN363" s="46"/>
      <c r="AO363" s="3"/>
      <c r="AP363" s="47"/>
      <c r="AQ363" s="47"/>
      <c r="AR363" s="3"/>
      <c r="AS363" s="30"/>
      <c r="AT363" s="3"/>
      <c r="AU363" s="3"/>
      <c r="AV363" s="3"/>
      <c r="AW363" s="3"/>
    </row>
    <row r="364" spans="1:49" x14ac:dyDescent="0.2">
      <c r="A364" s="39"/>
      <c r="B364" s="39"/>
      <c r="C364" s="3"/>
      <c r="D364" s="40"/>
      <c r="E364" s="40"/>
      <c r="F364" s="40"/>
      <c r="G364" s="40"/>
      <c r="H364" s="40"/>
      <c r="I364" s="40"/>
      <c r="J364" s="40"/>
      <c r="K364" s="3"/>
      <c r="L364" s="41"/>
      <c r="M364" s="41"/>
      <c r="N364" s="3"/>
      <c r="O364" s="42"/>
      <c r="P364" s="3"/>
      <c r="Q364" s="3"/>
      <c r="R364" s="9"/>
      <c r="S364" s="9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1"/>
      <c r="AQ364" s="31"/>
      <c r="AR364" s="3"/>
      <c r="AS364" s="30"/>
      <c r="AT364" s="3"/>
      <c r="AU364" s="3"/>
      <c r="AV364" s="3"/>
      <c r="AW364" s="3"/>
    </row>
    <row r="365" spans="1:49" ht="3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x14ac:dyDescent="0.2">
      <c r="A366" s="39"/>
      <c r="B366" s="39"/>
      <c r="C366" s="3"/>
      <c r="D366" s="40"/>
      <c r="E366" s="40"/>
      <c r="F366" s="40"/>
      <c r="G366" s="40"/>
      <c r="H366" s="40"/>
      <c r="I366" s="40"/>
      <c r="J366" s="40"/>
      <c r="K366" s="3"/>
      <c r="L366" s="41"/>
      <c r="M366" s="41"/>
      <c r="N366" s="3"/>
      <c r="O366" s="42"/>
      <c r="P366" s="3"/>
      <c r="Q366" s="3"/>
      <c r="R366" s="9"/>
      <c r="S366" s="9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1"/>
      <c r="AQ366" s="31"/>
      <c r="AR366" s="3"/>
      <c r="AS366" s="30"/>
      <c r="AT366" s="3"/>
      <c r="AU366" s="3"/>
      <c r="AV366" s="3"/>
      <c r="AW366" s="3"/>
    </row>
    <row r="367" spans="1:49" ht="3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x14ac:dyDescent="0.2">
      <c r="A368" s="39"/>
      <c r="B368" s="39"/>
      <c r="C368" s="3"/>
      <c r="D368" s="40"/>
      <c r="E368" s="40"/>
      <c r="F368" s="40"/>
      <c r="G368" s="40"/>
      <c r="H368" s="40"/>
      <c r="I368" s="40"/>
      <c r="J368" s="40"/>
      <c r="K368" s="3"/>
      <c r="L368" s="41"/>
      <c r="M368" s="41"/>
      <c r="N368" s="3"/>
      <c r="O368" s="42"/>
      <c r="P368" s="3"/>
      <c r="Q368" s="3"/>
      <c r="R368" s="9"/>
      <c r="S368" s="9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1"/>
      <c r="AQ368" s="31"/>
      <c r="AR368" s="3"/>
      <c r="AS368" s="30"/>
      <c r="AT368" s="3"/>
      <c r="AU368" s="3"/>
      <c r="AV368" s="3"/>
      <c r="AW368" s="3"/>
    </row>
    <row r="369" spans="1:49" ht="3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x14ac:dyDescent="0.2">
      <c r="A370" s="39"/>
      <c r="B370" s="39"/>
      <c r="C370" s="3"/>
      <c r="D370" s="40"/>
      <c r="E370" s="40"/>
      <c r="F370" s="40"/>
      <c r="G370" s="40"/>
      <c r="H370" s="40"/>
      <c r="I370" s="40"/>
      <c r="J370" s="40"/>
      <c r="K370" s="3"/>
      <c r="L370" s="41"/>
      <c r="M370" s="41"/>
      <c r="N370" s="3"/>
      <c r="O370" s="42"/>
      <c r="P370" s="3"/>
      <c r="Q370" s="3"/>
      <c r="R370" s="9"/>
      <c r="S370" s="9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1"/>
      <c r="AQ370" s="31"/>
      <c r="AR370" s="3"/>
      <c r="AS370" s="30"/>
      <c r="AT370" s="3"/>
      <c r="AU370" s="3"/>
      <c r="AV370" s="3"/>
      <c r="AW370" s="3"/>
    </row>
    <row r="371" spans="1:49" ht="3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x14ac:dyDescent="0.2">
      <c r="A372" s="39"/>
      <c r="B372" s="39"/>
      <c r="C372" s="3"/>
      <c r="D372" s="40"/>
      <c r="E372" s="40"/>
      <c r="F372" s="40"/>
      <c r="G372" s="40"/>
      <c r="H372" s="40"/>
      <c r="I372" s="40"/>
      <c r="J372" s="40"/>
      <c r="K372" s="3"/>
      <c r="L372" s="41"/>
      <c r="M372" s="41"/>
      <c r="N372" s="3"/>
      <c r="O372" s="42"/>
      <c r="P372" s="3"/>
      <c r="Q372" s="3"/>
      <c r="R372" s="9"/>
      <c r="S372" s="9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1"/>
      <c r="AQ372" s="31"/>
      <c r="AR372" s="3"/>
      <c r="AS372" s="30"/>
      <c r="AT372" s="3"/>
      <c r="AU372" s="3"/>
      <c r="AV372" s="3"/>
      <c r="AW372" s="3"/>
    </row>
    <row r="373" spans="1:49" ht="3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x14ac:dyDescent="0.2">
      <c r="A374" s="39"/>
      <c r="B374" s="39"/>
      <c r="C374" s="3"/>
      <c r="D374" s="40"/>
      <c r="E374" s="40"/>
      <c r="F374" s="40"/>
      <c r="G374" s="40"/>
      <c r="H374" s="40"/>
      <c r="I374" s="40"/>
      <c r="J374" s="40"/>
      <c r="K374" s="3"/>
      <c r="L374" s="41"/>
      <c r="M374" s="41"/>
      <c r="N374" s="3"/>
      <c r="O374" s="42"/>
      <c r="P374" s="3"/>
      <c r="Q374" s="3"/>
      <c r="R374" s="9"/>
      <c r="S374" s="9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1"/>
      <c r="AQ374" s="31"/>
      <c r="AR374" s="3"/>
      <c r="AS374" s="30"/>
      <c r="AT374" s="3"/>
      <c r="AU374" s="3"/>
      <c r="AV374" s="3"/>
      <c r="AW374" s="3"/>
    </row>
    <row r="375" spans="1:49" ht="3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x14ac:dyDescent="0.2">
      <c r="A376" s="39"/>
      <c r="B376" s="39"/>
      <c r="C376" s="3"/>
      <c r="D376" s="40"/>
      <c r="E376" s="40"/>
      <c r="F376" s="40"/>
      <c r="G376" s="40"/>
      <c r="H376" s="40"/>
      <c r="I376" s="40"/>
      <c r="J376" s="40"/>
      <c r="K376" s="3"/>
      <c r="L376" s="41"/>
      <c r="M376" s="41"/>
      <c r="N376" s="3"/>
      <c r="O376" s="42"/>
      <c r="P376" s="3"/>
      <c r="Q376" s="3"/>
      <c r="R376" s="9"/>
      <c r="S376" s="9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1"/>
      <c r="AQ376" s="31"/>
      <c r="AR376" s="3"/>
      <c r="AS376" s="30"/>
      <c r="AT376" s="3"/>
      <c r="AU376" s="3"/>
      <c r="AV376" s="3"/>
      <c r="AW376" s="3"/>
    </row>
    <row r="377" spans="1:49" ht="4.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x14ac:dyDescent="0.2">
      <c r="A378" s="39"/>
      <c r="B378" s="39"/>
      <c r="C378" s="3"/>
      <c r="D378" s="40"/>
      <c r="E378" s="40"/>
      <c r="F378" s="40"/>
      <c r="G378" s="40"/>
      <c r="H378" s="40"/>
      <c r="I378" s="40"/>
      <c r="J378" s="40"/>
      <c r="K378" s="3"/>
      <c r="L378" s="41"/>
      <c r="M378" s="41"/>
      <c r="N378" s="3"/>
      <c r="O378" s="42"/>
      <c r="P378" s="3"/>
      <c r="Q378" s="3"/>
      <c r="R378" s="9"/>
      <c r="S378" s="9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1"/>
      <c r="AQ378" s="31"/>
      <c r="AR378" s="3"/>
      <c r="AS378" s="30"/>
      <c r="AT378" s="3"/>
      <c r="AU378" s="3"/>
      <c r="AV378" s="3"/>
      <c r="AW378" s="3"/>
    </row>
    <row r="379" spans="1:49" ht="5.2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0"/>
      <c r="AT379" s="3"/>
      <c r="AU379" s="3"/>
      <c r="AV379" s="3"/>
      <c r="AW379" s="3"/>
    </row>
    <row r="380" spans="1:49" x14ac:dyDescent="0.2">
      <c r="A380" s="43"/>
      <c r="B380" s="43"/>
      <c r="C380" s="44"/>
      <c r="D380" s="43"/>
      <c r="E380" s="43"/>
      <c r="F380" s="43"/>
      <c r="G380" s="43"/>
      <c r="H380" s="43"/>
      <c r="I380" s="43"/>
      <c r="J380" s="43"/>
      <c r="K380" s="44"/>
      <c r="L380" s="43"/>
      <c r="M380" s="43"/>
      <c r="N380" s="44"/>
      <c r="O380" s="45"/>
      <c r="P380" s="3"/>
      <c r="Q380" s="3"/>
      <c r="R380" s="46"/>
      <c r="S380" s="46"/>
      <c r="T380" s="3"/>
      <c r="U380" s="46"/>
      <c r="V380" s="46"/>
      <c r="W380" s="3"/>
      <c r="X380" s="46"/>
      <c r="Y380" s="46"/>
      <c r="Z380" s="3"/>
      <c r="AA380" s="46"/>
      <c r="AB380" s="46"/>
      <c r="AC380" s="3"/>
      <c r="AD380" s="46"/>
      <c r="AE380" s="46"/>
      <c r="AF380" s="3"/>
      <c r="AG380" s="46"/>
      <c r="AH380" s="46"/>
      <c r="AI380" s="3"/>
      <c r="AJ380" s="46"/>
      <c r="AK380" s="46"/>
      <c r="AL380" s="3"/>
      <c r="AM380" s="46"/>
      <c r="AN380" s="46"/>
      <c r="AO380" s="3"/>
      <c r="AP380" s="40"/>
      <c r="AQ380" s="40"/>
      <c r="AR380" s="3"/>
      <c r="AS380" s="30"/>
      <c r="AT380" s="3"/>
      <c r="AU380" s="3"/>
      <c r="AV380" s="3"/>
      <c r="AW380" s="3"/>
    </row>
    <row r="381" spans="1:49" ht="3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x14ac:dyDescent="0.2">
      <c r="A382" s="39"/>
      <c r="B382" s="39"/>
      <c r="C382" s="3"/>
      <c r="D382" s="40"/>
      <c r="E382" s="40"/>
      <c r="F382" s="40"/>
      <c r="G382" s="40"/>
      <c r="H382" s="40"/>
      <c r="I382" s="40"/>
      <c r="J382" s="40"/>
      <c r="K382" s="3"/>
      <c r="L382" s="41"/>
      <c r="M382" s="41"/>
      <c r="N382" s="3"/>
      <c r="O382" s="42"/>
      <c r="P382" s="3"/>
      <c r="Q382" s="3"/>
      <c r="R382" s="9"/>
      <c r="S382" s="9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1"/>
      <c r="AQ382" s="31"/>
      <c r="AR382" s="3"/>
      <c r="AS382" s="30"/>
      <c r="AT382" s="3"/>
      <c r="AU382" s="3"/>
      <c r="AV382" s="3"/>
      <c r="AW382" s="3"/>
    </row>
    <row r="383" spans="1:49" ht="3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x14ac:dyDescent="0.2">
      <c r="A384" s="39"/>
      <c r="B384" s="39"/>
      <c r="C384" s="3"/>
      <c r="D384" s="40"/>
      <c r="E384" s="40"/>
      <c r="F384" s="40"/>
      <c r="G384" s="40"/>
      <c r="H384" s="40"/>
      <c r="I384" s="40"/>
      <c r="J384" s="40"/>
      <c r="K384" s="3"/>
      <c r="L384" s="41"/>
      <c r="M384" s="41"/>
      <c r="N384" s="3"/>
      <c r="O384" s="42"/>
      <c r="P384" s="3"/>
      <c r="Q384" s="3"/>
      <c r="R384" s="9"/>
      <c r="S384" s="9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1"/>
      <c r="AQ384" s="31"/>
      <c r="AR384" s="3"/>
      <c r="AS384" s="30"/>
      <c r="AT384" s="3"/>
      <c r="AU384" s="3"/>
      <c r="AV384" s="3"/>
      <c r="AW384" s="3"/>
    </row>
    <row r="385" spans="1:49" ht="4.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x14ac:dyDescent="0.2">
      <c r="A386" s="39"/>
      <c r="B386" s="39"/>
      <c r="C386" s="3"/>
      <c r="D386" s="40"/>
      <c r="E386" s="40"/>
      <c r="F386" s="40"/>
      <c r="G386" s="40"/>
      <c r="H386" s="40"/>
      <c r="I386" s="40"/>
      <c r="J386" s="40"/>
      <c r="K386" s="3"/>
      <c r="L386" s="41"/>
      <c r="M386" s="41"/>
      <c r="N386" s="3"/>
      <c r="O386" s="42"/>
      <c r="P386" s="3"/>
      <c r="Q386" s="3"/>
      <c r="R386" s="9"/>
      <c r="S386" s="9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1"/>
      <c r="AQ386" s="31"/>
      <c r="AR386" s="3"/>
      <c r="AS386" s="30"/>
      <c r="AT386" s="3"/>
      <c r="AU386" s="3"/>
      <c r="AV386" s="3"/>
      <c r="AW386" s="3"/>
    </row>
    <row r="387" spans="1:49" ht="5.2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x14ac:dyDescent="0.2">
      <c r="A388" s="39"/>
      <c r="B388" s="39"/>
      <c r="C388" s="3"/>
      <c r="D388" s="40"/>
      <c r="E388" s="40"/>
      <c r="F388" s="40"/>
      <c r="G388" s="40"/>
      <c r="H388" s="40"/>
      <c r="I388" s="40"/>
      <c r="J388" s="40"/>
      <c r="K388" s="3"/>
      <c r="L388" s="41"/>
      <c r="M388" s="41"/>
      <c r="N388" s="3"/>
      <c r="O388" s="42"/>
      <c r="P388" s="3"/>
      <c r="Q388" s="3"/>
      <c r="R388" s="9"/>
      <c r="S388" s="9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1"/>
      <c r="AQ388" s="31"/>
      <c r="AR388" s="3"/>
      <c r="AS388" s="30"/>
      <c r="AT388" s="3"/>
      <c r="AU388" s="3"/>
      <c r="AV388" s="3"/>
      <c r="AW388" s="3"/>
    </row>
    <row r="389" spans="1:49" ht="3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x14ac:dyDescent="0.2">
      <c r="A390" s="39"/>
      <c r="B390" s="39"/>
      <c r="C390" s="3"/>
      <c r="D390" s="40"/>
      <c r="E390" s="40"/>
      <c r="F390" s="40"/>
      <c r="G390" s="40"/>
      <c r="H390" s="40"/>
      <c r="I390" s="40"/>
      <c r="J390" s="40"/>
      <c r="K390" s="3"/>
      <c r="L390" s="41"/>
      <c r="M390" s="41"/>
      <c r="N390" s="3"/>
      <c r="O390" s="42"/>
      <c r="P390" s="3"/>
      <c r="Q390" s="3"/>
      <c r="R390" s="9"/>
      <c r="S390" s="9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1"/>
      <c r="AQ390" s="31"/>
      <c r="AR390" s="3"/>
      <c r="AS390" s="30"/>
      <c r="AT390" s="3"/>
      <c r="AU390" s="3"/>
      <c r="AV390" s="3"/>
      <c r="AW390" s="3"/>
    </row>
    <row r="391" spans="1:49" ht="4.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x14ac:dyDescent="0.2">
      <c r="A392" s="39"/>
      <c r="B392" s="39"/>
      <c r="C392" s="3"/>
      <c r="D392" s="40"/>
      <c r="E392" s="40"/>
      <c r="F392" s="40"/>
      <c r="G392" s="40"/>
      <c r="H392" s="40"/>
      <c r="I392" s="40"/>
      <c r="J392" s="40"/>
      <c r="K392" s="3"/>
      <c r="L392" s="41"/>
      <c r="M392" s="41"/>
      <c r="N392" s="3"/>
      <c r="O392" s="42"/>
      <c r="P392" s="3"/>
      <c r="Q392" s="3"/>
      <c r="R392" s="9"/>
      <c r="S392" s="9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1"/>
      <c r="AQ392" s="31"/>
      <c r="AR392" s="3"/>
      <c r="AS392" s="30"/>
      <c r="AT392" s="3"/>
      <c r="AU392" s="3"/>
      <c r="AV392" s="3"/>
      <c r="AW392" s="3"/>
    </row>
    <row r="393" spans="1:49" ht="3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x14ac:dyDescent="0.2">
      <c r="A394" s="39"/>
      <c r="B394" s="39"/>
      <c r="C394" s="3"/>
      <c r="D394" s="40"/>
      <c r="E394" s="40"/>
      <c r="F394" s="40"/>
      <c r="G394" s="40"/>
      <c r="H394" s="40"/>
      <c r="I394" s="40"/>
      <c r="J394" s="40"/>
      <c r="K394" s="3"/>
      <c r="L394" s="41"/>
      <c r="M394" s="41"/>
      <c r="N394" s="3"/>
      <c r="O394" s="42"/>
      <c r="P394" s="3"/>
      <c r="Q394" s="3"/>
      <c r="R394" s="9"/>
      <c r="S394" s="9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1"/>
      <c r="AQ394" s="31"/>
      <c r="AR394" s="3"/>
      <c r="AS394" s="30"/>
      <c r="AT394" s="3"/>
      <c r="AU394" s="3"/>
      <c r="AV394" s="3"/>
      <c r="AW394" s="3"/>
    </row>
    <row r="395" spans="1:49" ht="4.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x14ac:dyDescent="0.2">
      <c r="A396" s="39"/>
      <c r="B396" s="39"/>
      <c r="C396" s="3"/>
      <c r="D396" s="40"/>
      <c r="E396" s="40"/>
      <c r="F396" s="40"/>
      <c r="G396" s="40"/>
      <c r="H396" s="40"/>
      <c r="I396" s="40"/>
      <c r="J396" s="40"/>
      <c r="K396" s="3"/>
      <c r="L396" s="41"/>
      <c r="M396" s="41"/>
      <c r="N396" s="3"/>
      <c r="O396" s="42"/>
      <c r="P396" s="3"/>
      <c r="Q396" s="3"/>
      <c r="R396" s="9"/>
      <c r="S396" s="9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1"/>
      <c r="AQ396" s="31"/>
      <c r="AR396" s="3"/>
      <c r="AS396" s="30"/>
      <c r="AT396" s="3"/>
      <c r="AU396" s="3"/>
      <c r="AV396" s="3"/>
      <c r="AW396" s="3"/>
    </row>
    <row r="397" spans="1:49" ht="3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x14ac:dyDescent="0.2">
      <c r="A398" s="39"/>
      <c r="B398" s="39"/>
      <c r="C398" s="3"/>
      <c r="D398" s="40"/>
      <c r="E398" s="40"/>
      <c r="F398" s="40"/>
      <c r="G398" s="40"/>
      <c r="H398" s="40"/>
      <c r="I398" s="40"/>
      <c r="J398" s="40"/>
      <c r="K398" s="3"/>
      <c r="L398" s="41"/>
      <c r="M398" s="41"/>
      <c r="N398" s="3"/>
      <c r="O398" s="42"/>
      <c r="P398" s="3"/>
      <c r="Q398" s="3"/>
      <c r="R398" s="9"/>
      <c r="S398" s="9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1"/>
      <c r="AQ398" s="31"/>
      <c r="AR398" s="3"/>
      <c r="AS398" s="30"/>
      <c r="AT398" s="3"/>
      <c r="AU398" s="3"/>
      <c r="AV398" s="3"/>
      <c r="AW398" s="3"/>
    </row>
    <row r="399" spans="1:49" ht="3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x14ac:dyDescent="0.2">
      <c r="A400" s="39"/>
      <c r="B400" s="39"/>
      <c r="C400" s="3"/>
      <c r="D400" s="40"/>
      <c r="E400" s="40"/>
      <c r="F400" s="40"/>
      <c r="G400" s="40"/>
      <c r="H400" s="40"/>
      <c r="I400" s="40"/>
      <c r="J400" s="40"/>
      <c r="K400" s="3"/>
      <c r="L400" s="41"/>
      <c r="M400" s="41"/>
      <c r="N400" s="3"/>
      <c r="O400" s="42"/>
      <c r="P400" s="3"/>
      <c r="Q400" s="3"/>
      <c r="R400" s="9"/>
      <c r="S400" s="9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1"/>
      <c r="AQ400" s="31"/>
      <c r="AR400" s="3"/>
      <c r="AS400" s="30"/>
      <c r="AT400" s="3"/>
      <c r="AU400" s="3"/>
      <c r="AV400" s="3"/>
      <c r="AW400" s="3"/>
    </row>
    <row r="401" spans="1:49" ht="3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x14ac:dyDescent="0.2">
      <c r="A402" s="39"/>
      <c r="B402" s="39"/>
      <c r="C402" s="3"/>
      <c r="D402" s="40"/>
      <c r="E402" s="40"/>
      <c r="F402" s="40"/>
      <c r="G402" s="40"/>
      <c r="H402" s="40"/>
      <c r="I402" s="40"/>
      <c r="J402" s="40"/>
      <c r="K402" s="3"/>
      <c r="L402" s="41"/>
      <c r="M402" s="41"/>
      <c r="N402" s="3"/>
      <c r="O402" s="42"/>
      <c r="P402" s="3"/>
      <c r="Q402" s="3"/>
      <c r="R402" s="9"/>
      <c r="S402" s="9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1"/>
      <c r="AQ402" s="31"/>
      <c r="AR402" s="3"/>
      <c r="AS402" s="30"/>
      <c r="AT402" s="3"/>
      <c r="AU402" s="3"/>
      <c r="AV402" s="3"/>
      <c r="AW402" s="3"/>
    </row>
    <row r="403" spans="1:49" ht="5.2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x14ac:dyDescent="0.2">
      <c r="A404" s="39"/>
      <c r="B404" s="39"/>
      <c r="C404" s="3"/>
      <c r="D404" s="40"/>
      <c r="E404" s="40"/>
      <c r="F404" s="40"/>
      <c r="G404" s="40"/>
      <c r="H404" s="40"/>
      <c r="I404" s="40"/>
      <c r="J404" s="40"/>
      <c r="K404" s="3"/>
      <c r="L404" s="41"/>
      <c r="M404" s="41"/>
      <c r="N404" s="3"/>
      <c r="O404" s="42"/>
      <c r="P404" s="3"/>
      <c r="Q404" s="3"/>
      <c r="R404" s="9"/>
      <c r="S404" s="9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1"/>
      <c r="AQ404" s="31"/>
      <c r="AR404" s="3"/>
      <c r="AS404" s="30"/>
      <c r="AT404" s="3"/>
      <c r="AU404" s="3"/>
      <c r="AV404" s="3"/>
      <c r="AW404" s="3"/>
    </row>
    <row r="405" spans="1:49" ht="4.5" customHeight="1" x14ac:dyDescent="0.2">
      <c r="A405" s="44"/>
      <c r="B405" s="44"/>
      <c r="C405" s="3"/>
      <c r="D405" s="47"/>
      <c r="E405" s="47"/>
      <c r="F405" s="47"/>
      <c r="G405" s="47"/>
      <c r="H405" s="47"/>
      <c r="I405" s="47"/>
      <c r="J405" s="47"/>
      <c r="K405" s="3"/>
      <c r="L405" s="48"/>
      <c r="M405" s="48"/>
      <c r="N405" s="3"/>
      <c r="O405" s="42"/>
      <c r="P405" s="3"/>
      <c r="Q405" s="3"/>
      <c r="R405" s="9"/>
      <c r="S405" s="9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49"/>
      <c r="AQ405" s="49"/>
      <c r="AR405" s="3"/>
      <c r="AS405" s="30"/>
      <c r="AT405" s="3"/>
      <c r="AU405" s="3"/>
      <c r="AV405" s="3"/>
      <c r="AW405" s="3"/>
    </row>
    <row r="406" spans="1:49" x14ac:dyDescent="0.2">
      <c r="A406" s="39"/>
      <c r="B406" s="39"/>
      <c r="C406" s="3"/>
      <c r="D406" s="40"/>
      <c r="E406" s="40"/>
      <c r="F406" s="40"/>
      <c r="G406" s="40"/>
      <c r="H406" s="40"/>
      <c r="I406" s="40"/>
      <c r="J406" s="40"/>
      <c r="K406" s="3"/>
      <c r="L406" s="41"/>
      <c r="M406" s="41"/>
      <c r="N406" s="3"/>
      <c r="O406" s="42"/>
      <c r="P406" s="3"/>
      <c r="Q406" s="3"/>
      <c r="R406" s="9"/>
      <c r="S406" s="9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1"/>
      <c r="AQ406" s="31"/>
      <c r="AR406" s="3"/>
      <c r="AS406" s="30"/>
      <c r="AT406" s="3"/>
      <c r="AU406" s="3"/>
      <c r="AV406" s="3"/>
      <c r="AW406" s="3"/>
    </row>
    <row r="407" spans="1:49" ht="3.75" customHeight="1" x14ac:dyDescent="0.2">
      <c r="A407" s="44"/>
      <c r="B407" s="44"/>
      <c r="C407" s="3"/>
      <c r="D407" s="47"/>
      <c r="E407" s="47"/>
      <c r="F407" s="47"/>
      <c r="G407" s="47"/>
      <c r="H407" s="47"/>
      <c r="I407" s="47"/>
      <c r="J407" s="47"/>
      <c r="K407" s="3"/>
      <c r="L407" s="48"/>
      <c r="M407" s="48"/>
      <c r="N407" s="3"/>
      <c r="O407" s="42"/>
      <c r="P407" s="3"/>
      <c r="Q407" s="3"/>
      <c r="R407" s="9"/>
      <c r="S407" s="9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49"/>
      <c r="AQ407" s="49"/>
      <c r="AR407" s="3"/>
      <c r="AS407" s="30"/>
      <c r="AT407" s="3"/>
      <c r="AU407" s="3"/>
      <c r="AV407" s="3"/>
      <c r="AW407" s="3"/>
    </row>
    <row r="408" spans="1:49" x14ac:dyDescent="0.2">
      <c r="A408" s="39"/>
      <c r="B408" s="39"/>
      <c r="C408" s="3"/>
      <c r="D408" s="40"/>
      <c r="E408" s="40"/>
      <c r="F408" s="40"/>
      <c r="G408" s="40"/>
      <c r="H408" s="40"/>
      <c r="I408" s="40"/>
      <c r="J408" s="40"/>
      <c r="K408" s="3"/>
      <c r="L408" s="41"/>
      <c r="M408" s="41"/>
      <c r="N408" s="3"/>
      <c r="O408" s="42"/>
      <c r="P408" s="3"/>
      <c r="Q408" s="3"/>
      <c r="R408" s="9"/>
      <c r="S408" s="9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1"/>
      <c r="AQ408" s="31"/>
      <c r="AR408" s="3"/>
      <c r="AS408" s="30"/>
      <c r="AT408" s="3"/>
      <c r="AU408" s="3"/>
      <c r="AV408" s="3"/>
      <c r="AW408" s="3"/>
    </row>
    <row r="409" spans="1:49" ht="3.75" customHeight="1" x14ac:dyDescent="0.2">
      <c r="A409" s="44"/>
      <c r="B409" s="44"/>
      <c r="C409" s="3"/>
      <c r="D409" s="47"/>
      <c r="E409" s="47"/>
      <c r="F409" s="47"/>
      <c r="G409" s="47"/>
      <c r="H409" s="47"/>
      <c r="I409" s="47"/>
      <c r="J409" s="47"/>
      <c r="K409" s="3"/>
      <c r="L409" s="48"/>
      <c r="M409" s="48"/>
      <c r="N409" s="3"/>
      <c r="O409" s="42"/>
      <c r="P409" s="3"/>
      <c r="Q409" s="3"/>
      <c r="R409" s="9"/>
      <c r="S409" s="9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49"/>
      <c r="AQ409" s="49"/>
      <c r="AR409" s="3"/>
      <c r="AS409" s="30"/>
      <c r="AT409" s="3"/>
      <c r="AU409" s="3"/>
      <c r="AV409" s="3"/>
      <c r="AW409" s="3"/>
    </row>
    <row r="410" spans="1:49" x14ac:dyDescent="0.2">
      <c r="A410" s="39"/>
      <c r="B410" s="39"/>
      <c r="C410" s="3"/>
      <c r="D410" s="40"/>
      <c r="E410" s="40"/>
      <c r="F410" s="40"/>
      <c r="G410" s="40"/>
      <c r="H410" s="40"/>
      <c r="I410" s="40"/>
      <c r="J410" s="40"/>
      <c r="K410" s="3"/>
      <c r="L410" s="41"/>
      <c r="M410" s="41"/>
      <c r="N410" s="3"/>
      <c r="O410" s="42"/>
      <c r="P410" s="3"/>
      <c r="Q410" s="3"/>
      <c r="R410" s="9"/>
      <c r="S410" s="9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1"/>
      <c r="AQ410" s="31"/>
      <c r="AR410" s="3"/>
      <c r="AS410" s="30"/>
      <c r="AT410" s="3"/>
      <c r="AU410" s="3"/>
      <c r="AV410" s="3"/>
      <c r="AW410" s="3"/>
    </row>
    <row r="411" spans="1:49" ht="3.75" customHeight="1" x14ac:dyDescent="0.2">
      <c r="A411" s="44"/>
      <c r="B411" s="44"/>
      <c r="C411" s="3"/>
      <c r="D411" s="47"/>
      <c r="E411" s="47"/>
      <c r="F411" s="47"/>
      <c r="G411" s="47"/>
      <c r="H411" s="47"/>
      <c r="I411" s="47"/>
      <c r="J411" s="47"/>
      <c r="K411" s="3"/>
      <c r="L411" s="48"/>
      <c r="M411" s="48"/>
      <c r="N411" s="3"/>
      <c r="O411" s="42"/>
      <c r="P411" s="3"/>
      <c r="Q411" s="3"/>
      <c r="R411" s="9"/>
      <c r="S411" s="9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49"/>
      <c r="AQ411" s="49"/>
      <c r="AR411" s="3"/>
      <c r="AS411" s="30"/>
      <c r="AT411" s="3"/>
      <c r="AU411" s="3"/>
      <c r="AV411" s="3"/>
      <c r="AW411" s="3"/>
    </row>
    <row r="412" spans="1:49" x14ac:dyDescent="0.2">
      <c r="A412" s="39"/>
      <c r="B412" s="39"/>
      <c r="C412" s="3"/>
      <c r="D412" s="40"/>
      <c r="E412" s="40"/>
      <c r="F412" s="40"/>
      <c r="G412" s="40"/>
      <c r="H412" s="40"/>
      <c r="I412" s="40"/>
      <c r="J412" s="40"/>
      <c r="K412" s="3"/>
      <c r="L412" s="41"/>
      <c r="M412" s="41"/>
      <c r="N412" s="3"/>
      <c r="O412" s="42"/>
      <c r="P412" s="3"/>
      <c r="Q412" s="3"/>
      <c r="R412" s="9"/>
      <c r="S412" s="9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1"/>
      <c r="AQ412" s="31"/>
      <c r="AR412" s="3"/>
      <c r="AS412" s="30"/>
      <c r="AT412" s="3"/>
      <c r="AU412" s="3"/>
      <c r="AV412" s="3"/>
      <c r="AW412" s="3"/>
    </row>
    <row r="413" spans="1:49" ht="13.5" customHeight="1" x14ac:dyDescent="0.2">
      <c r="A413" s="44"/>
      <c r="B413" s="44"/>
      <c r="C413" s="3"/>
      <c r="D413" s="47"/>
      <c r="E413" s="47"/>
      <c r="F413" s="47"/>
      <c r="G413" s="47"/>
      <c r="H413" s="47"/>
      <c r="I413" s="47"/>
      <c r="J413" s="47"/>
      <c r="K413" s="3"/>
      <c r="L413" s="48"/>
      <c r="M413" s="48"/>
      <c r="N413" s="3"/>
      <c r="O413" s="42"/>
      <c r="P413" s="3"/>
      <c r="Q413" s="3"/>
      <c r="R413" s="9"/>
      <c r="S413" s="9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49"/>
      <c r="AQ413" s="49"/>
      <c r="AR413" s="3"/>
      <c r="AS413" s="30"/>
      <c r="AT413" s="3"/>
      <c r="AU413" s="3"/>
      <c r="AV413" s="3"/>
      <c r="AW413" s="3"/>
    </row>
    <row r="414" spans="1:49" x14ac:dyDescent="0.2">
      <c r="A414" s="60" t="s">
        <v>18</v>
      </c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3"/>
      <c r="O414" s="42"/>
      <c r="P414" s="3"/>
      <c r="Q414" s="3"/>
      <c r="R414" s="9"/>
      <c r="S414" s="9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1"/>
      <c r="AQ414" s="31"/>
      <c r="AR414" s="3"/>
      <c r="AS414" s="30"/>
      <c r="AT414" s="3"/>
      <c r="AU414" s="3"/>
      <c r="AV414" s="3"/>
      <c r="AW414" s="3"/>
    </row>
    <row r="415" spans="1:49" ht="5.2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x14ac:dyDescent="0.2">
      <c r="A416" s="39"/>
      <c r="B416" s="39"/>
      <c r="C416" s="3"/>
      <c r="D416" s="40"/>
      <c r="E416" s="40"/>
      <c r="F416" s="40"/>
      <c r="G416" s="40"/>
      <c r="H416" s="40"/>
      <c r="I416" s="40"/>
      <c r="J416" s="40"/>
      <c r="K416" s="3"/>
      <c r="L416" s="41"/>
      <c r="M416" s="41"/>
      <c r="N416" s="3"/>
      <c r="O416" s="42"/>
      <c r="P416" s="3"/>
      <c r="Q416" s="3"/>
      <c r="R416" s="9"/>
      <c r="S416" s="9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1"/>
      <c r="AQ416" s="31"/>
      <c r="AR416" s="3"/>
      <c r="AS416" s="30"/>
      <c r="AT416" s="3"/>
      <c r="AU416" s="3"/>
      <c r="AV416" s="3"/>
      <c r="AW416" s="3"/>
    </row>
    <row r="417" spans="1:49" ht="3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x14ac:dyDescent="0.2">
      <c r="A418" s="39"/>
      <c r="B418" s="39"/>
      <c r="C418" s="3"/>
      <c r="D418" s="40"/>
      <c r="E418" s="40"/>
      <c r="F418" s="40"/>
      <c r="G418" s="40"/>
      <c r="H418" s="40"/>
      <c r="I418" s="40"/>
      <c r="J418" s="40"/>
      <c r="K418" s="3"/>
      <c r="L418" s="41"/>
      <c r="M418" s="41"/>
      <c r="N418" s="3"/>
      <c r="O418" s="42"/>
      <c r="P418" s="3"/>
      <c r="Q418" s="3"/>
      <c r="R418" s="9"/>
      <c r="S418" s="9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1"/>
      <c r="AQ418" s="31"/>
      <c r="AR418" s="3"/>
      <c r="AS418" s="30"/>
      <c r="AT418" s="3"/>
      <c r="AU418" s="3"/>
      <c r="AV418" s="3"/>
      <c r="AW418" s="3"/>
    </row>
    <row r="419" spans="1:49" ht="4.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x14ac:dyDescent="0.2">
      <c r="A420" s="39"/>
      <c r="B420" s="39"/>
      <c r="C420" s="3"/>
      <c r="D420" s="40"/>
      <c r="E420" s="40"/>
      <c r="F420" s="40"/>
      <c r="G420" s="40"/>
      <c r="H420" s="40"/>
      <c r="I420" s="40"/>
      <c r="J420" s="40"/>
      <c r="K420" s="3"/>
      <c r="L420" s="41"/>
      <c r="M420" s="41"/>
      <c r="N420" s="3"/>
      <c r="O420" s="42"/>
      <c r="P420" s="3"/>
      <c r="Q420" s="3"/>
      <c r="R420" s="9"/>
      <c r="S420" s="9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1"/>
      <c r="AQ420" s="31"/>
      <c r="AR420" s="3"/>
      <c r="AS420" s="30"/>
      <c r="AT420" s="3"/>
      <c r="AU420" s="3"/>
      <c r="AV420" s="3"/>
      <c r="AW420" s="3"/>
    </row>
    <row r="421" spans="1:49" ht="4.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x14ac:dyDescent="0.2">
      <c r="A422" s="39"/>
      <c r="B422" s="39"/>
      <c r="C422" s="3"/>
      <c r="D422" s="40"/>
      <c r="E422" s="40"/>
      <c r="F422" s="40"/>
      <c r="G422" s="40"/>
      <c r="H422" s="40"/>
      <c r="I422" s="40"/>
      <c r="J422" s="40"/>
      <c r="K422" s="3"/>
      <c r="L422" s="41"/>
      <c r="M422" s="41"/>
      <c r="N422" s="3"/>
      <c r="O422" s="42"/>
      <c r="P422" s="3"/>
      <c r="Q422" s="3"/>
      <c r="R422" s="9"/>
      <c r="S422" s="9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1"/>
      <c r="AQ422" s="31"/>
      <c r="AR422" s="3"/>
      <c r="AS422" s="30"/>
      <c r="AT422" s="3"/>
      <c r="AU422" s="3"/>
      <c r="AV422" s="3"/>
      <c r="AW422" s="3"/>
    </row>
    <row r="423" spans="1:49" ht="3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x14ac:dyDescent="0.2">
      <c r="A424" s="39"/>
      <c r="B424" s="39"/>
      <c r="C424" s="3"/>
      <c r="D424" s="40"/>
      <c r="E424" s="40"/>
      <c r="F424" s="40"/>
      <c r="G424" s="40"/>
      <c r="H424" s="40"/>
      <c r="I424" s="40"/>
      <c r="J424" s="40"/>
      <c r="K424" s="3"/>
      <c r="L424" s="41"/>
      <c r="M424" s="41"/>
      <c r="N424" s="3"/>
      <c r="O424" s="42"/>
      <c r="P424" s="3"/>
      <c r="Q424" s="3"/>
      <c r="R424" s="9"/>
      <c r="S424" s="9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1"/>
      <c r="AQ424" s="31"/>
      <c r="AR424" s="3"/>
      <c r="AS424" s="30"/>
      <c r="AT424" s="3"/>
      <c r="AU424" s="3"/>
      <c r="AV424" s="3"/>
      <c r="AW424" s="3"/>
    </row>
    <row r="425" spans="1:49" ht="3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x14ac:dyDescent="0.2">
      <c r="A426" s="39"/>
      <c r="B426" s="39"/>
      <c r="C426" s="3"/>
      <c r="D426" s="40"/>
      <c r="E426" s="40"/>
      <c r="F426" s="40"/>
      <c r="G426" s="40"/>
      <c r="H426" s="40"/>
      <c r="I426" s="40"/>
      <c r="J426" s="40"/>
      <c r="K426" s="3"/>
      <c r="L426" s="41"/>
      <c r="M426" s="41"/>
      <c r="N426" s="3"/>
      <c r="O426" s="42"/>
      <c r="P426" s="3"/>
      <c r="Q426" s="3"/>
      <c r="R426" s="9"/>
      <c r="S426" s="9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1"/>
      <c r="AQ426" s="31"/>
      <c r="AR426" s="3"/>
      <c r="AS426" s="30"/>
      <c r="AT426" s="3"/>
      <c r="AU426" s="3"/>
      <c r="AV426" s="3"/>
      <c r="AW426" s="3"/>
    </row>
    <row r="427" spans="1:49" ht="3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x14ac:dyDescent="0.2">
      <c r="A428" s="39"/>
      <c r="B428" s="39"/>
      <c r="C428" s="3"/>
      <c r="D428" s="40"/>
      <c r="E428" s="40"/>
      <c r="F428" s="40"/>
      <c r="G428" s="40"/>
      <c r="H428" s="40"/>
      <c r="I428" s="40"/>
      <c r="J428" s="40"/>
      <c r="K428" s="3"/>
      <c r="L428" s="41"/>
      <c r="M428" s="41"/>
      <c r="N428" s="3"/>
      <c r="O428" s="42"/>
      <c r="P428" s="3"/>
      <c r="Q428" s="3"/>
      <c r="R428" s="9"/>
      <c r="S428" s="9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1"/>
      <c r="AQ428" s="31"/>
      <c r="AR428" s="3"/>
      <c r="AS428" s="30"/>
      <c r="AT428" s="3"/>
      <c r="AU428" s="3"/>
      <c r="AV428" s="3"/>
      <c r="AW428" s="3"/>
    </row>
    <row r="429" spans="1:49" ht="3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x14ac:dyDescent="0.2">
      <c r="A430" s="39"/>
      <c r="B430" s="39"/>
      <c r="C430" s="3"/>
      <c r="D430" s="40"/>
      <c r="E430" s="40"/>
      <c r="F430" s="40"/>
      <c r="G430" s="40"/>
      <c r="H430" s="40"/>
      <c r="I430" s="40"/>
      <c r="J430" s="40"/>
      <c r="K430" s="3"/>
      <c r="L430" s="41"/>
      <c r="M430" s="41"/>
      <c r="N430" s="3"/>
      <c r="O430" s="42"/>
      <c r="P430" s="3"/>
      <c r="Q430" s="3"/>
      <c r="R430" s="9"/>
      <c r="S430" s="9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1"/>
      <c r="AQ430" s="31"/>
      <c r="AR430" s="3"/>
      <c r="AS430" s="30"/>
      <c r="AT430" s="3"/>
      <c r="AU430" s="3"/>
      <c r="AV430" s="3"/>
      <c r="AW430" s="3"/>
    </row>
    <row r="431" spans="1:49" ht="4.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x14ac:dyDescent="0.2">
      <c r="A432" s="39"/>
      <c r="B432" s="39"/>
      <c r="C432" s="3"/>
      <c r="D432" s="40"/>
      <c r="E432" s="40"/>
      <c r="F432" s="40"/>
      <c r="G432" s="40"/>
      <c r="H432" s="40"/>
      <c r="I432" s="40"/>
      <c r="J432" s="40"/>
      <c r="K432" s="3"/>
      <c r="L432" s="41"/>
      <c r="M432" s="41"/>
      <c r="N432" s="3"/>
      <c r="O432" s="42"/>
      <c r="P432" s="3"/>
      <c r="Q432" s="3"/>
      <c r="R432" s="9"/>
      <c r="S432" s="9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1"/>
      <c r="AQ432" s="31"/>
      <c r="AR432" s="3"/>
      <c r="AS432" s="30"/>
      <c r="AT432" s="3"/>
      <c r="AU432" s="3"/>
      <c r="AV432" s="3"/>
      <c r="AW432" s="3"/>
    </row>
    <row r="433" spans="1:49" ht="4.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0"/>
      <c r="AT433" s="3"/>
      <c r="AU433" s="3"/>
      <c r="AV433" s="3"/>
      <c r="AW433" s="3"/>
    </row>
    <row r="434" spans="1:49" x14ac:dyDescent="0.2">
      <c r="A434" s="39"/>
      <c r="B434" s="39"/>
      <c r="C434" s="3"/>
      <c r="D434" s="40"/>
      <c r="E434" s="40"/>
      <c r="F434" s="40"/>
      <c r="G434" s="40"/>
      <c r="H434" s="40"/>
      <c r="I434" s="40"/>
      <c r="J434" s="40"/>
      <c r="K434" s="3"/>
      <c r="L434" s="41"/>
      <c r="M434" s="41"/>
      <c r="N434" s="3"/>
      <c r="O434" s="42"/>
      <c r="P434" s="3"/>
      <c r="Q434" s="3"/>
      <c r="R434" s="9"/>
      <c r="S434" s="9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1"/>
      <c r="AQ434" s="31"/>
      <c r="AR434" s="3"/>
      <c r="AS434" s="30"/>
      <c r="AT434" s="3"/>
      <c r="AU434" s="3"/>
      <c r="AV434" s="3"/>
      <c r="AW434" s="3"/>
    </row>
    <row r="435" spans="1:49" ht="3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x14ac:dyDescent="0.2">
      <c r="A436" s="39"/>
      <c r="B436" s="39"/>
      <c r="C436" s="3"/>
      <c r="D436" s="40"/>
      <c r="E436" s="40"/>
      <c r="F436" s="40"/>
      <c r="G436" s="40"/>
      <c r="H436" s="40"/>
      <c r="I436" s="40"/>
      <c r="J436" s="40"/>
      <c r="K436" s="3"/>
      <c r="L436" s="41"/>
      <c r="M436" s="41"/>
      <c r="N436" s="3"/>
      <c r="O436" s="42"/>
      <c r="P436" s="3"/>
      <c r="Q436" s="3"/>
      <c r="R436" s="9"/>
      <c r="S436" s="9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1"/>
      <c r="AQ436" s="31"/>
      <c r="AR436" s="3"/>
      <c r="AS436" s="30"/>
      <c r="AT436" s="3"/>
      <c r="AU436" s="3"/>
      <c r="AV436" s="3"/>
      <c r="AW436" s="3"/>
    </row>
    <row r="437" spans="1:49" ht="3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x14ac:dyDescent="0.2">
      <c r="A438" s="39"/>
      <c r="B438" s="39"/>
      <c r="C438" s="3"/>
      <c r="D438" s="40"/>
      <c r="E438" s="40"/>
      <c r="F438" s="40"/>
      <c r="G438" s="40"/>
      <c r="H438" s="40"/>
      <c r="I438" s="40"/>
      <c r="J438" s="40"/>
      <c r="K438" s="3"/>
      <c r="L438" s="41"/>
      <c r="M438" s="41"/>
      <c r="N438" s="3"/>
      <c r="O438" s="42"/>
      <c r="P438" s="3"/>
      <c r="Q438" s="3"/>
      <c r="R438" s="9"/>
      <c r="S438" s="9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1"/>
      <c r="AQ438" s="31"/>
      <c r="AR438" s="3"/>
      <c r="AS438" s="30"/>
      <c r="AT438" s="3"/>
      <c r="AU438" s="3"/>
      <c r="AV438" s="3"/>
      <c r="AW438" s="3"/>
    </row>
    <row r="439" spans="1:49" ht="3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x14ac:dyDescent="0.2">
      <c r="A440" s="39"/>
      <c r="B440" s="39"/>
      <c r="C440" s="3"/>
      <c r="D440" s="40"/>
      <c r="E440" s="40"/>
      <c r="F440" s="40"/>
      <c r="G440" s="40"/>
      <c r="H440" s="40"/>
      <c r="I440" s="40"/>
      <c r="J440" s="40"/>
      <c r="K440" s="3"/>
      <c r="L440" s="41"/>
      <c r="M440" s="41"/>
      <c r="N440" s="3"/>
      <c r="O440" s="42"/>
      <c r="P440" s="3"/>
      <c r="Q440" s="3"/>
      <c r="R440" s="9"/>
      <c r="S440" s="9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1"/>
      <c r="AQ440" s="31"/>
      <c r="AR440" s="3"/>
      <c r="AS440" s="30"/>
      <c r="AT440" s="3"/>
      <c r="AU440" s="3"/>
      <c r="AV440" s="3"/>
      <c r="AW440" s="3"/>
    </row>
    <row r="441" spans="1:49" ht="3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x14ac:dyDescent="0.2">
      <c r="A442" s="39"/>
      <c r="B442" s="39"/>
      <c r="C442" s="3"/>
      <c r="D442" s="40"/>
      <c r="E442" s="40"/>
      <c r="F442" s="40"/>
      <c r="G442" s="40"/>
      <c r="H442" s="40"/>
      <c r="I442" s="40"/>
      <c r="J442" s="40"/>
      <c r="K442" s="3"/>
      <c r="L442" s="41"/>
      <c r="M442" s="41"/>
      <c r="N442" s="3"/>
      <c r="O442" s="42"/>
      <c r="P442" s="3"/>
      <c r="Q442" s="3"/>
      <c r="R442" s="9"/>
      <c r="S442" s="9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1"/>
      <c r="AQ442" s="31"/>
      <c r="AR442" s="3"/>
      <c r="AS442" s="30"/>
      <c r="AT442" s="3"/>
      <c r="AU442" s="3"/>
      <c r="AV442" s="3"/>
      <c r="AW442" s="3"/>
    </row>
    <row r="443" spans="1:49" ht="3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x14ac:dyDescent="0.2">
      <c r="A444" s="39"/>
      <c r="B444" s="39"/>
      <c r="C444" s="3"/>
      <c r="D444" s="40"/>
      <c r="E444" s="40"/>
      <c r="F444" s="40"/>
      <c r="G444" s="40"/>
      <c r="H444" s="40"/>
      <c r="I444" s="40"/>
      <c r="J444" s="40"/>
      <c r="K444" s="3"/>
      <c r="L444" s="41"/>
      <c r="M444" s="41"/>
      <c r="N444" s="3"/>
      <c r="O444" s="42"/>
      <c r="P444" s="3"/>
      <c r="Q444" s="3"/>
      <c r="R444" s="9"/>
      <c r="S444" s="9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1"/>
      <c r="AQ444" s="31"/>
      <c r="AR444" s="3"/>
      <c r="AS444" s="30"/>
      <c r="AT444" s="3"/>
      <c r="AU444" s="3"/>
      <c r="AV444" s="3"/>
      <c r="AW444" s="3"/>
    </row>
    <row r="445" spans="1:49" ht="3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x14ac:dyDescent="0.2">
      <c r="A446" s="39"/>
      <c r="B446" s="39"/>
      <c r="C446" s="3"/>
      <c r="D446" s="40"/>
      <c r="E446" s="40"/>
      <c r="F446" s="40"/>
      <c r="G446" s="40"/>
      <c r="H446" s="40"/>
      <c r="I446" s="40"/>
      <c r="J446" s="40"/>
      <c r="K446" s="3"/>
      <c r="L446" s="41"/>
      <c r="M446" s="41"/>
      <c r="N446" s="3"/>
      <c r="O446" s="42"/>
      <c r="P446" s="3"/>
      <c r="Q446" s="3"/>
      <c r="R446" s="9"/>
      <c r="S446" s="9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1"/>
      <c r="AQ446" s="31"/>
      <c r="AR446" s="3"/>
      <c r="AS446" s="30"/>
      <c r="AT446" s="3"/>
      <c r="AU446" s="3"/>
      <c r="AV446" s="3"/>
      <c r="AW446" s="3"/>
    </row>
    <row r="447" spans="1:49" ht="3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x14ac:dyDescent="0.2">
      <c r="A448" s="39"/>
      <c r="B448" s="39"/>
      <c r="C448" s="3"/>
      <c r="D448" s="40"/>
      <c r="E448" s="40"/>
      <c r="F448" s="40"/>
      <c r="G448" s="40"/>
      <c r="H448" s="40"/>
      <c r="I448" s="40"/>
      <c r="J448" s="40"/>
      <c r="K448" s="3"/>
      <c r="L448" s="41"/>
      <c r="M448" s="41"/>
      <c r="N448" s="3"/>
      <c r="O448" s="42"/>
      <c r="P448" s="3"/>
      <c r="Q448" s="3"/>
      <c r="R448" s="9"/>
      <c r="S448" s="9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1"/>
      <c r="AQ448" s="31"/>
      <c r="AR448" s="3"/>
      <c r="AS448" s="30"/>
      <c r="AT448" s="3"/>
      <c r="AU448" s="3"/>
      <c r="AV448" s="3"/>
      <c r="AW448" s="3"/>
    </row>
    <row r="449" spans="1:49" ht="3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x14ac:dyDescent="0.2">
      <c r="A450" s="39"/>
      <c r="B450" s="39"/>
      <c r="C450" s="3"/>
      <c r="D450" s="40"/>
      <c r="E450" s="40"/>
      <c r="F450" s="40"/>
      <c r="G450" s="40"/>
      <c r="H450" s="40"/>
      <c r="I450" s="40"/>
      <c r="J450" s="40"/>
      <c r="K450" s="3"/>
      <c r="L450" s="41"/>
      <c r="M450" s="41"/>
      <c r="N450" s="3"/>
      <c r="O450" s="42"/>
      <c r="P450" s="3"/>
      <c r="Q450" s="3"/>
      <c r="R450" s="9"/>
      <c r="S450" s="9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1"/>
      <c r="AQ450" s="31"/>
      <c r="AR450" s="3"/>
      <c r="AS450" s="30"/>
      <c r="AT450" s="3"/>
      <c r="AU450" s="3"/>
      <c r="AV450" s="3"/>
      <c r="AW450" s="3"/>
    </row>
    <row r="451" spans="1:49" ht="2.2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x14ac:dyDescent="0.2">
      <c r="A452" s="39"/>
      <c r="B452" s="39"/>
      <c r="C452" s="3"/>
      <c r="D452" s="40"/>
      <c r="E452" s="40"/>
      <c r="F452" s="40"/>
      <c r="G452" s="40"/>
      <c r="H452" s="40"/>
      <c r="I452" s="40"/>
      <c r="J452" s="40"/>
      <c r="K452" s="3"/>
      <c r="L452" s="41"/>
      <c r="M452" s="41"/>
      <c r="N452" s="3"/>
      <c r="O452" s="42"/>
      <c r="P452" s="3"/>
      <c r="Q452" s="3"/>
      <c r="R452" s="9"/>
      <c r="S452" s="9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1"/>
      <c r="AQ452" s="31"/>
      <c r="AR452" s="3"/>
      <c r="AS452" s="30"/>
      <c r="AT452" s="3"/>
      <c r="AU452" s="3"/>
      <c r="AV452" s="3"/>
      <c r="AW452" s="3"/>
    </row>
    <row r="453" spans="1:49" ht="3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x14ac:dyDescent="0.2">
      <c r="A454" s="39"/>
      <c r="B454" s="39"/>
      <c r="C454" s="3"/>
      <c r="D454" s="40"/>
      <c r="E454" s="40"/>
      <c r="F454" s="40"/>
      <c r="G454" s="40"/>
      <c r="H454" s="40"/>
      <c r="I454" s="40"/>
      <c r="J454" s="40"/>
      <c r="K454" s="3"/>
      <c r="L454" s="41"/>
      <c r="M454" s="41"/>
      <c r="N454" s="3"/>
      <c r="O454" s="42"/>
      <c r="P454" s="3"/>
      <c r="Q454" s="3"/>
      <c r="R454" s="9"/>
      <c r="S454" s="9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1"/>
      <c r="AQ454" s="31"/>
      <c r="AR454" s="3"/>
      <c r="AS454" s="30"/>
      <c r="AT454" s="3"/>
      <c r="AU454" s="3"/>
      <c r="AV454" s="3"/>
      <c r="AW454" s="3"/>
    </row>
    <row r="455" spans="1:49" ht="3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x14ac:dyDescent="0.2">
      <c r="A456" s="39"/>
      <c r="B456" s="39"/>
      <c r="C456" s="3"/>
      <c r="D456" s="40"/>
      <c r="E456" s="40"/>
      <c r="F456" s="40"/>
      <c r="G456" s="40"/>
      <c r="H456" s="40"/>
      <c r="I456" s="40"/>
      <c r="J456" s="40"/>
      <c r="K456" s="3"/>
      <c r="L456" s="41"/>
      <c r="M456" s="41"/>
      <c r="N456" s="3"/>
      <c r="O456" s="42"/>
      <c r="P456" s="3"/>
      <c r="Q456" s="3"/>
      <c r="R456" s="9"/>
      <c r="S456" s="9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1"/>
      <c r="AQ456" s="31"/>
      <c r="AR456" s="3"/>
      <c r="AS456" s="30"/>
      <c r="AT456" s="3"/>
      <c r="AU456" s="3"/>
      <c r="AV456" s="3"/>
      <c r="AW456" s="3"/>
    </row>
    <row r="457" spans="1:49" ht="4.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x14ac:dyDescent="0.2">
      <c r="A458" s="43"/>
      <c r="B458" s="43"/>
      <c r="C458" s="44"/>
      <c r="D458" s="43"/>
      <c r="E458" s="43"/>
      <c r="F458" s="43"/>
      <c r="G458" s="43"/>
      <c r="H458" s="43"/>
      <c r="I458" s="43"/>
      <c r="J458" s="43"/>
      <c r="K458" s="44"/>
      <c r="L458" s="43"/>
      <c r="M458" s="43"/>
      <c r="N458" s="44"/>
      <c r="O458" s="45"/>
      <c r="P458" s="3"/>
      <c r="Q458" s="3"/>
      <c r="R458" s="46"/>
      <c r="S458" s="46"/>
      <c r="T458" s="3"/>
      <c r="U458" s="46"/>
      <c r="V458" s="46"/>
      <c r="W458" s="3"/>
      <c r="X458" s="46"/>
      <c r="Y458" s="46"/>
      <c r="Z458" s="3"/>
      <c r="AA458" s="46"/>
      <c r="AB458" s="46"/>
      <c r="AC458" s="3"/>
      <c r="AD458" s="46"/>
      <c r="AE458" s="46"/>
      <c r="AF458" s="3"/>
      <c r="AG458" s="46"/>
      <c r="AH458" s="46"/>
      <c r="AI458" s="3"/>
      <c r="AJ458" s="46"/>
      <c r="AK458" s="46"/>
      <c r="AL458" s="3"/>
      <c r="AM458" s="46"/>
      <c r="AN458" s="46"/>
      <c r="AO458" s="3"/>
      <c r="AP458" s="40"/>
      <c r="AQ458" s="40"/>
      <c r="AR458" s="3"/>
      <c r="AS458" s="30"/>
      <c r="AT458" s="3"/>
      <c r="AU458" s="3"/>
      <c r="AV458" s="3"/>
      <c r="AW458" s="3"/>
    </row>
    <row r="459" spans="1:49" ht="5.2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0"/>
      <c r="AT459" s="3"/>
      <c r="AU459" s="3"/>
      <c r="AV459" s="3"/>
      <c r="AW459" s="3"/>
    </row>
    <row r="460" spans="1:49" x14ac:dyDescent="0.2">
      <c r="A460" s="43"/>
      <c r="B460" s="43"/>
      <c r="C460" s="44"/>
      <c r="D460" s="43"/>
      <c r="E460" s="43"/>
      <c r="F460" s="43"/>
      <c r="G460" s="43"/>
      <c r="H460" s="43"/>
      <c r="I460" s="43"/>
      <c r="J460" s="43"/>
      <c r="K460" s="44"/>
      <c r="L460" s="43"/>
      <c r="M460" s="43"/>
      <c r="N460" s="44"/>
      <c r="O460" s="45"/>
      <c r="P460" s="3"/>
      <c r="Q460" s="3"/>
      <c r="R460" s="46"/>
      <c r="S460" s="46"/>
      <c r="T460" s="3"/>
      <c r="U460" s="46"/>
      <c r="V460" s="46"/>
      <c r="W460" s="3"/>
      <c r="X460" s="46"/>
      <c r="Y460" s="46"/>
      <c r="Z460" s="3"/>
      <c r="AA460" s="46"/>
      <c r="AB460" s="46"/>
      <c r="AC460" s="3"/>
      <c r="AD460" s="46"/>
      <c r="AE460" s="46"/>
      <c r="AF460" s="3"/>
      <c r="AG460" s="46"/>
      <c r="AH460" s="46"/>
      <c r="AI460" s="3"/>
      <c r="AJ460" s="46"/>
      <c r="AK460" s="46"/>
      <c r="AL460" s="3"/>
      <c r="AM460" s="46"/>
      <c r="AN460" s="46"/>
      <c r="AO460" s="3"/>
      <c r="AP460" s="40"/>
      <c r="AQ460" s="40"/>
      <c r="AR460" s="3"/>
      <c r="AS460" s="30"/>
      <c r="AT460" s="3"/>
      <c r="AU460" s="3"/>
      <c r="AV460" s="3"/>
      <c r="AW460" s="3"/>
    </row>
    <row r="461" spans="1:49" ht="4.5" customHeight="1" x14ac:dyDescent="0.2">
      <c r="A461" s="46"/>
      <c r="B461" s="46"/>
      <c r="C461" s="44"/>
      <c r="D461" s="46"/>
      <c r="E461" s="46"/>
      <c r="F461" s="46"/>
      <c r="G461" s="46"/>
      <c r="H461" s="46"/>
      <c r="I461" s="46"/>
      <c r="J461" s="46"/>
      <c r="K461" s="44"/>
      <c r="L461" s="46"/>
      <c r="M461" s="46"/>
      <c r="N461" s="44"/>
      <c r="O461" s="45"/>
      <c r="P461" s="3"/>
      <c r="Q461" s="3"/>
      <c r="R461" s="46"/>
      <c r="S461" s="46"/>
      <c r="T461" s="3"/>
      <c r="U461" s="46"/>
      <c r="V461" s="46"/>
      <c r="W461" s="3"/>
      <c r="X461" s="46"/>
      <c r="Y461" s="46"/>
      <c r="Z461" s="3"/>
      <c r="AA461" s="46"/>
      <c r="AB461" s="46"/>
      <c r="AC461" s="3"/>
      <c r="AD461" s="46"/>
      <c r="AE461" s="46"/>
      <c r="AF461" s="3"/>
      <c r="AG461" s="46"/>
      <c r="AH461" s="46"/>
      <c r="AI461" s="3"/>
      <c r="AJ461" s="46"/>
      <c r="AK461" s="46"/>
      <c r="AL461" s="3"/>
      <c r="AM461" s="46"/>
      <c r="AN461" s="46"/>
      <c r="AO461" s="3"/>
      <c r="AP461" s="47"/>
      <c r="AQ461" s="47"/>
      <c r="AR461" s="3"/>
      <c r="AS461" s="30"/>
      <c r="AT461" s="3"/>
      <c r="AU461" s="3"/>
      <c r="AV461" s="3"/>
      <c r="AW461" s="3"/>
    </row>
    <row r="462" spans="1:49" x14ac:dyDescent="0.2">
      <c r="A462" s="39"/>
      <c r="B462" s="39"/>
      <c r="C462" s="3"/>
      <c r="D462" s="40"/>
      <c r="E462" s="40"/>
      <c r="F462" s="40"/>
      <c r="G462" s="40"/>
      <c r="H462" s="40"/>
      <c r="I462" s="40"/>
      <c r="J462" s="40"/>
      <c r="K462" s="3"/>
      <c r="L462" s="41"/>
      <c r="M462" s="41"/>
      <c r="N462" s="3"/>
      <c r="O462" s="42"/>
      <c r="P462" s="3"/>
      <c r="Q462" s="3"/>
      <c r="R462" s="9"/>
      <c r="S462" s="9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1"/>
      <c r="AQ462" s="31"/>
      <c r="AR462" s="3"/>
      <c r="AS462" s="30"/>
      <c r="AT462" s="3"/>
      <c r="AU462" s="3"/>
      <c r="AV462" s="3"/>
      <c r="AW462" s="3"/>
    </row>
    <row r="463" spans="1:49" ht="3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x14ac:dyDescent="0.2">
      <c r="A464" s="39"/>
      <c r="B464" s="39"/>
      <c r="C464" s="3"/>
      <c r="D464" s="40"/>
      <c r="E464" s="40"/>
      <c r="F464" s="40"/>
      <c r="G464" s="40"/>
      <c r="H464" s="40"/>
      <c r="I464" s="40"/>
      <c r="J464" s="40"/>
      <c r="K464" s="3"/>
      <c r="L464" s="41"/>
      <c r="M464" s="41"/>
      <c r="N464" s="3"/>
      <c r="O464" s="42"/>
      <c r="P464" s="3"/>
      <c r="Q464" s="3"/>
      <c r="R464" s="9"/>
      <c r="S464" s="9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1"/>
      <c r="AQ464" s="31"/>
      <c r="AR464" s="3"/>
      <c r="AS464" s="30"/>
      <c r="AT464" s="3"/>
      <c r="AU464" s="3"/>
      <c r="AV464" s="3"/>
      <c r="AW464" s="3"/>
    </row>
    <row r="465" spans="1:49" ht="3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x14ac:dyDescent="0.2">
      <c r="A466" s="39"/>
      <c r="B466" s="39"/>
      <c r="C466" s="3"/>
      <c r="D466" s="40"/>
      <c r="E466" s="40"/>
      <c r="F466" s="40"/>
      <c r="G466" s="40"/>
      <c r="H466" s="40"/>
      <c r="I466" s="40"/>
      <c r="J466" s="40"/>
      <c r="K466" s="3"/>
      <c r="L466" s="41"/>
      <c r="M466" s="41"/>
      <c r="N466" s="3"/>
      <c r="O466" s="42"/>
      <c r="P466" s="3"/>
      <c r="Q466" s="3"/>
      <c r="R466" s="9"/>
      <c r="S466" s="9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1"/>
      <c r="AQ466" s="31"/>
      <c r="AR466" s="3"/>
      <c r="AS466" s="30"/>
      <c r="AT466" s="3"/>
      <c r="AU466" s="3"/>
      <c r="AV466" s="3"/>
      <c r="AW466" s="3"/>
    </row>
    <row r="467" spans="1:49" ht="3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x14ac:dyDescent="0.2">
      <c r="A468" s="39"/>
      <c r="B468" s="39"/>
      <c r="C468" s="3"/>
      <c r="D468" s="40"/>
      <c r="E468" s="40"/>
      <c r="F468" s="40"/>
      <c r="G468" s="40"/>
      <c r="H468" s="40"/>
      <c r="I468" s="40"/>
      <c r="J468" s="40"/>
      <c r="K468" s="3"/>
      <c r="L468" s="41"/>
      <c r="M468" s="41"/>
      <c r="N468" s="3"/>
      <c r="O468" s="42"/>
      <c r="P468" s="3"/>
      <c r="Q468" s="3"/>
      <c r="R468" s="9"/>
      <c r="S468" s="9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1"/>
      <c r="AQ468" s="31"/>
      <c r="AR468" s="3"/>
      <c r="AS468" s="30"/>
      <c r="AT468" s="3"/>
      <c r="AU468" s="3"/>
      <c r="AV468" s="3"/>
      <c r="AW468" s="3"/>
    </row>
    <row r="469" spans="1:49" ht="3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x14ac:dyDescent="0.2">
      <c r="A470" s="39"/>
      <c r="B470" s="39"/>
      <c r="C470" s="3"/>
      <c r="D470" s="40"/>
      <c r="E470" s="40"/>
      <c r="F470" s="40"/>
      <c r="G470" s="40"/>
      <c r="H470" s="40"/>
      <c r="I470" s="40"/>
      <c r="J470" s="40"/>
      <c r="K470" s="3"/>
      <c r="L470" s="41"/>
      <c r="M470" s="41"/>
      <c r="N470" s="3"/>
      <c r="O470" s="42"/>
      <c r="P470" s="3"/>
      <c r="Q470" s="3"/>
      <c r="R470" s="9"/>
      <c r="S470" s="9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1"/>
      <c r="AQ470" s="31"/>
      <c r="AR470" s="3"/>
      <c r="AS470" s="30"/>
      <c r="AT470" s="3"/>
      <c r="AU470" s="3"/>
      <c r="AV470" s="3"/>
      <c r="AW470" s="3"/>
    </row>
    <row r="471" spans="1:49" ht="3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x14ac:dyDescent="0.2">
      <c r="A472" s="39"/>
      <c r="B472" s="39"/>
      <c r="C472" s="3"/>
      <c r="D472" s="40"/>
      <c r="E472" s="40"/>
      <c r="F472" s="40"/>
      <c r="G472" s="40"/>
      <c r="H472" s="40"/>
      <c r="I472" s="40"/>
      <c r="J472" s="40"/>
      <c r="K472" s="3"/>
      <c r="L472" s="41"/>
      <c r="M472" s="41"/>
      <c r="N472" s="3"/>
      <c r="O472" s="42"/>
      <c r="P472" s="3"/>
      <c r="Q472" s="3"/>
      <c r="R472" s="9"/>
      <c r="S472" s="9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1"/>
      <c r="AQ472" s="31"/>
      <c r="AR472" s="3"/>
      <c r="AS472" s="30"/>
      <c r="AT472" s="3"/>
      <c r="AU472" s="3"/>
      <c r="AV472" s="3"/>
      <c r="AW472" s="3"/>
    </row>
    <row r="473" spans="1:49" ht="3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x14ac:dyDescent="0.2">
      <c r="A474" s="39"/>
      <c r="B474" s="39"/>
      <c r="C474" s="3"/>
      <c r="D474" s="40"/>
      <c r="E474" s="40"/>
      <c r="F474" s="40"/>
      <c r="G474" s="40"/>
      <c r="H474" s="40"/>
      <c r="I474" s="40"/>
      <c r="J474" s="40"/>
      <c r="K474" s="3"/>
      <c r="L474" s="41"/>
      <c r="M474" s="41"/>
      <c r="N474" s="3"/>
      <c r="O474" s="42"/>
      <c r="P474" s="3"/>
      <c r="Q474" s="3"/>
      <c r="R474" s="9"/>
      <c r="S474" s="9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1"/>
      <c r="AQ474" s="31"/>
      <c r="AR474" s="3"/>
      <c r="AS474" s="30"/>
      <c r="AT474" s="3"/>
      <c r="AU474" s="3"/>
      <c r="AV474" s="3"/>
      <c r="AW474" s="3"/>
    </row>
    <row r="475" spans="1:49" ht="4.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x14ac:dyDescent="0.2">
      <c r="A476" s="39"/>
      <c r="B476" s="39"/>
      <c r="C476" s="3"/>
      <c r="D476" s="40"/>
      <c r="E476" s="40"/>
      <c r="F476" s="40"/>
      <c r="G476" s="40"/>
      <c r="H476" s="40"/>
      <c r="I476" s="40"/>
      <c r="J476" s="40"/>
      <c r="K476" s="3"/>
      <c r="L476" s="41"/>
      <c r="M476" s="41"/>
      <c r="N476" s="3"/>
      <c r="O476" s="42"/>
      <c r="P476" s="3"/>
      <c r="Q476" s="3"/>
      <c r="R476" s="9"/>
      <c r="S476" s="9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1"/>
      <c r="AQ476" s="31"/>
      <c r="AR476" s="3"/>
      <c r="AS476" s="30"/>
      <c r="AT476" s="3"/>
      <c r="AU476" s="3"/>
      <c r="AV476" s="3"/>
      <c r="AW476" s="3"/>
    </row>
    <row r="477" spans="1:49" ht="5.2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0"/>
      <c r="AT477" s="3"/>
      <c r="AU477" s="3"/>
      <c r="AV477" s="3"/>
      <c r="AW477" s="3"/>
    </row>
    <row r="478" spans="1:49" x14ac:dyDescent="0.2">
      <c r="A478" s="43"/>
      <c r="B478" s="43"/>
      <c r="C478" s="44"/>
      <c r="D478" s="43"/>
      <c r="E478" s="43"/>
      <c r="F478" s="43"/>
      <c r="G478" s="43"/>
      <c r="H478" s="43"/>
      <c r="I478" s="43"/>
      <c r="J478" s="43"/>
      <c r="K478" s="44"/>
      <c r="L478" s="43"/>
      <c r="M478" s="43"/>
      <c r="N478" s="44"/>
      <c r="O478" s="45"/>
      <c r="P478" s="3"/>
      <c r="Q478" s="3"/>
      <c r="R478" s="46"/>
      <c r="S478" s="46"/>
      <c r="T478" s="3"/>
      <c r="U478" s="46"/>
      <c r="V478" s="46"/>
      <c r="W478" s="3"/>
      <c r="X478" s="46"/>
      <c r="Y478" s="46"/>
      <c r="Z478" s="3"/>
      <c r="AA478" s="46"/>
      <c r="AB478" s="46"/>
      <c r="AC478" s="3"/>
      <c r="AD478" s="46"/>
      <c r="AE478" s="46"/>
      <c r="AF478" s="3"/>
      <c r="AG478" s="46"/>
      <c r="AH478" s="46"/>
      <c r="AI478" s="3"/>
      <c r="AJ478" s="46"/>
      <c r="AK478" s="46"/>
      <c r="AL478" s="3"/>
      <c r="AM478" s="46"/>
      <c r="AN478" s="46"/>
      <c r="AO478" s="3"/>
      <c r="AP478" s="40"/>
      <c r="AQ478" s="40"/>
      <c r="AR478" s="3"/>
      <c r="AS478" s="30"/>
      <c r="AT478" s="3"/>
      <c r="AU478" s="3"/>
      <c r="AV478" s="3"/>
      <c r="AW478" s="3"/>
    </row>
    <row r="479" spans="1:49" ht="3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x14ac:dyDescent="0.2">
      <c r="A480" s="39"/>
      <c r="B480" s="39"/>
      <c r="C480" s="3"/>
      <c r="D480" s="40"/>
      <c r="E480" s="40"/>
      <c r="F480" s="40"/>
      <c r="G480" s="40"/>
      <c r="H480" s="40"/>
      <c r="I480" s="40"/>
      <c r="J480" s="40"/>
      <c r="K480" s="3"/>
      <c r="L480" s="41"/>
      <c r="M480" s="41"/>
      <c r="N480" s="3"/>
      <c r="O480" s="42"/>
      <c r="P480" s="3"/>
      <c r="Q480" s="3"/>
      <c r="R480" s="9"/>
      <c r="S480" s="9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1"/>
      <c r="AQ480" s="31"/>
      <c r="AR480" s="3"/>
      <c r="AS480" s="30"/>
      <c r="AT480" s="3"/>
      <c r="AU480" s="3"/>
      <c r="AV480" s="3"/>
      <c r="AW480" s="3"/>
    </row>
    <row r="481" spans="1:49" ht="3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x14ac:dyDescent="0.2">
      <c r="A482" s="39"/>
      <c r="B482" s="39"/>
      <c r="C482" s="3"/>
      <c r="D482" s="40"/>
      <c r="E482" s="40"/>
      <c r="F482" s="40"/>
      <c r="G482" s="40"/>
      <c r="H482" s="40"/>
      <c r="I482" s="40"/>
      <c r="J482" s="40"/>
      <c r="K482" s="3"/>
      <c r="L482" s="41"/>
      <c r="M482" s="41"/>
      <c r="N482" s="3"/>
      <c r="O482" s="42"/>
      <c r="P482" s="3"/>
      <c r="Q482" s="3"/>
      <c r="R482" s="9"/>
      <c r="S482" s="9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1"/>
      <c r="AQ482" s="31"/>
      <c r="AR482" s="3"/>
      <c r="AS482" s="30"/>
      <c r="AT482" s="3"/>
      <c r="AU482" s="3"/>
      <c r="AV482" s="3"/>
      <c r="AW482" s="3"/>
    </row>
    <row r="483" spans="1:49" ht="4.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x14ac:dyDescent="0.2">
      <c r="A484" s="39"/>
      <c r="B484" s="39"/>
      <c r="C484" s="3"/>
      <c r="D484" s="40"/>
      <c r="E484" s="40"/>
      <c r="F484" s="40"/>
      <c r="G484" s="40"/>
      <c r="H484" s="40"/>
      <c r="I484" s="40"/>
      <c r="J484" s="40"/>
      <c r="K484" s="3"/>
      <c r="L484" s="41"/>
      <c r="M484" s="41"/>
      <c r="N484" s="3"/>
      <c r="O484" s="42"/>
      <c r="P484" s="3"/>
      <c r="Q484" s="3"/>
      <c r="R484" s="9"/>
      <c r="S484" s="9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1"/>
      <c r="AQ484" s="31"/>
      <c r="AR484" s="3"/>
      <c r="AS484" s="30"/>
      <c r="AT484" s="3"/>
      <c r="AU484" s="3"/>
      <c r="AV484" s="3"/>
      <c r="AW484" s="3"/>
    </row>
    <row r="485" spans="1:49" ht="5.2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x14ac:dyDescent="0.2">
      <c r="A486" s="39"/>
      <c r="B486" s="39"/>
      <c r="C486" s="3"/>
      <c r="D486" s="40"/>
      <c r="E486" s="40"/>
      <c r="F486" s="40"/>
      <c r="G486" s="40"/>
      <c r="H486" s="40"/>
      <c r="I486" s="40"/>
      <c r="J486" s="40"/>
      <c r="K486" s="3"/>
      <c r="L486" s="41"/>
      <c r="M486" s="41"/>
      <c r="N486" s="3"/>
      <c r="O486" s="42"/>
      <c r="P486" s="3"/>
      <c r="Q486" s="3"/>
      <c r="R486" s="9"/>
      <c r="S486" s="9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1"/>
      <c r="AQ486" s="31"/>
      <c r="AR486" s="3"/>
      <c r="AS486" s="30"/>
      <c r="AT486" s="3"/>
      <c r="AU486" s="3"/>
      <c r="AV486" s="3"/>
      <c r="AW486" s="3"/>
    </row>
    <row r="487" spans="1:49" ht="3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x14ac:dyDescent="0.2">
      <c r="A488" s="39"/>
      <c r="B488" s="39"/>
      <c r="C488" s="3"/>
      <c r="D488" s="40"/>
      <c r="E488" s="40"/>
      <c r="F488" s="40"/>
      <c r="G488" s="40"/>
      <c r="H488" s="40"/>
      <c r="I488" s="40"/>
      <c r="J488" s="40"/>
      <c r="K488" s="3"/>
      <c r="L488" s="41"/>
      <c r="M488" s="41"/>
      <c r="N488" s="3"/>
      <c r="O488" s="42"/>
      <c r="P488" s="3"/>
      <c r="Q488" s="3"/>
      <c r="R488" s="9"/>
      <c r="S488" s="9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1"/>
      <c r="AQ488" s="31"/>
      <c r="AR488" s="3"/>
      <c r="AS488" s="30"/>
      <c r="AT488" s="3"/>
      <c r="AU488" s="3"/>
      <c r="AV488" s="3"/>
      <c r="AW488" s="3"/>
    </row>
    <row r="489" spans="1:49" ht="4.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x14ac:dyDescent="0.2">
      <c r="A490" s="39"/>
      <c r="B490" s="39"/>
      <c r="C490" s="3"/>
      <c r="D490" s="40"/>
      <c r="E490" s="40"/>
      <c r="F490" s="40"/>
      <c r="G490" s="40"/>
      <c r="H490" s="40"/>
      <c r="I490" s="40"/>
      <c r="J490" s="40"/>
      <c r="K490" s="3"/>
      <c r="L490" s="41"/>
      <c r="M490" s="41"/>
      <c r="N490" s="3"/>
      <c r="O490" s="42"/>
      <c r="P490" s="3"/>
      <c r="Q490" s="3"/>
      <c r="R490" s="9"/>
      <c r="S490" s="9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1"/>
      <c r="AQ490" s="31"/>
      <c r="AR490" s="3"/>
      <c r="AS490" s="30"/>
      <c r="AT490" s="3"/>
      <c r="AU490" s="3"/>
      <c r="AV490" s="3"/>
      <c r="AW490" s="3"/>
    </row>
    <row r="491" spans="1:49" ht="3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x14ac:dyDescent="0.2">
      <c r="A492" s="39"/>
      <c r="B492" s="39"/>
      <c r="C492" s="3"/>
      <c r="D492" s="40"/>
      <c r="E492" s="40"/>
      <c r="F492" s="40"/>
      <c r="G492" s="40"/>
      <c r="H492" s="40"/>
      <c r="I492" s="40"/>
      <c r="J492" s="40"/>
      <c r="K492" s="3"/>
      <c r="L492" s="41"/>
      <c r="M492" s="41"/>
      <c r="N492" s="3"/>
      <c r="O492" s="42"/>
      <c r="P492" s="3"/>
      <c r="Q492" s="3"/>
      <c r="R492" s="9"/>
      <c r="S492" s="9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1"/>
      <c r="AQ492" s="31"/>
      <c r="AR492" s="3"/>
      <c r="AS492" s="30"/>
      <c r="AT492" s="3"/>
      <c r="AU492" s="3"/>
      <c r="AV492" s="3"/>
      <c r="AW492" s="3"/>
    </row>
    <row r="493" spans="1:49" ht="4.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x14ac:dyDescent="0.2">
      <c r="A494" s="39"/>
      <c r="B494" s="39"/>
      <c r="C494" s="3"/>
      <c r="D494" s="40"/>
      <c r="E494" s="40"/>
      <c r="F494" s="40"/>
      <c r="G494" s="40"/>
      <c r="H494" s="40"/>
      <c r="I494" s="40"/>
      <c r="J494" s="40"/>
      <c r="K494" s="3"/>
      <c r="L494" s="41"/>
      <c r="M494" s="41"/>
      <c r="N494" s="3"/>
      <c r="O494" s="42"/>
      <c r="P494" s="3"/>
      <c r="Q494" s="3"/>
      <c r="R494" s="9"/>
      <c r="S494" s="9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1"/>
      <c r="AQ494" s="31"/>
      <c r="AR494" s="3"/>
      <c r="AS494" s="30"/>
      <c r="AT494" s="3"/>
      <c r="AU494" s="3"/>
      <c r="AV494" s="3"/>
      <c r="AW494" s="3"/>
    </row>
    <row r="495" spans="1:49" ht="3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x14ac:dyDescent="0.2">
      <c r="A496" s="39"/>
      <c r="B496" s="39"/>
      <c r="C496" s="3"/>
      <c r="D496" s="40"/>
      <c r="E496" s="40"/>
      <c r="F496" s="40"/>
      <c r="G496" s="40"/>
      <c r="H496" s="40"/>
      <c r="I496" s="40"/>
      <c r="J496" s="40"/>
      <c r="K496" s="3"/>
      <c r="L496" s="41"/>
      <c r="M496" s="41"/>
      <c r="N496" s="3"/>
      <c r="O496" s="42"/>
      <c r="P496" s="3"/>
      <c r="Q496" s="3"/>
      <c r="R496" s="9"/>
      <c r="S496" s="9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1"/>
      <c r="AQ496" s="31"/>
      <c r="AR496" s="3"/>
      <c r="AS496" s="30"/>
      <c r="AT496" s="3"/>
      <c r="AU496" s="3"/>
      <c r="AV496" s="3"/>
      <c r="AW496" s="3"/>
    </row>
    <row r="497" spans="1:49" ht="3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x14ac:dyDescent="0.2">
      <c r="A498" s="39"/>
      <c r="B498" s="39"/>
      <c r="C498" s="3"/>
      <c r="D498" s="40"/>
      <c r="E498" s="40"/>
      <c r="F498" s="40"/>
      <c r="G498" s="40"/>
      <c r="H498" s="40"/>
      <c r="I498" s="40"/>
      <c r="J498" s="40"/>
      <c r="K498" s="3"/>
      <c r="L498" s="41"/>
      <c r="M498" s="41"/>
      <c r="N498" s="3"/>
      <c r="O498" s="42"/>
      <c r="P498" s="3"/>
      <c r="Q498" s="3"/>
      <c r="R498" s="9"/>
      <c r="S498" s="9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1"/>
      <c r="AQ498" s="31"/>
      <c r="AR498" s="3"/>
      <c r="AS498" s="30"/>
      <c r="AT498" s="3"/>
      <c r="AU498" s="3"/>
      <c r="AV498" s="3"/>
      <c r="AW498" s="3"/>
    </row>
    <row r="499" spans="1:49" ht="3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x14ac:dyDescent="0.2">
      <c r="A500" s="39"/>
      <c r="B500" s="39"/>
      <c r="C500" s="3"/>
      <c r="D500" s="40"/>
      <c r="E500" s="40"/>
      <c r="F500" s="40"/>
      <c r="G500" s="40"/>
      <c r="H500" s="40"/>
      <c r="I500" s="40"/>
      <c r="J500" s="40"/>
      <c r="K500" s="3"/>
      <c r="L500" s="41"/>
      <c r="M500" s="41"/>
      <c r="N500" s="3"/>
      <c r="O500" s="42"/>
      <c r="P500" s="3"/>
      <c r="Q500" s="3"/>
      <c r="R500" s="9"/>
      <c r="S500" s="9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1"/>
      <c r="AQ500" s="31"/>
      <c r="AR500" s="3"/>
      <c r="AS500" s="30"/>
      <c r="AT500" s="3"/>
      <c r="AU500" s="3"/>
      <c r="AV500" s="3"/>
      <c r="AW500" s="3"/>
    </row>
    <row r="501" spans="1:49" ht="5.2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x14ac:dyDescent="0.2">
      <c r="A502" s="39"/>
      <c r="B502" s="39"/>
      <c r="C502" s="3"/>
      <c r="D502" s="40"/>
      <c r="E502" s="40"/>
      <c r="F502" s="40"/>
      <c r="G502" s="40"/>
      <c r="H502" s="40"/>
      <c r="I502" s="40"/>
      <c r="J502" s="40"/>
      <c r="K502" s="3"/>
      <c r="L502" s="41"/>
      <c r="M502" s="41"/>
      <c r="N502" s="3"/>
      <c r="O502" s="42"/>
      <c r="P502" s="3"/>
      <c r="Q502" s="3"/>
      <c r="R502" s="9"/>
      <c r="S502" s="9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1"/>
      <c r="AQ502" s="31"/>
      <c r="AR502" s="3"/>
      <c r="AS502" s="30"/>
      <c r="AT502" s="3"/>
      <c r="AU502" s="3"/>
      <c r="AV502" s="3"/>
      <c r="AW502" s="3"/>
    </row>
    <row r="503" spans="1:49" ht="4.5" customHeight="1" x14ac:dyDescent="0.2">
      <c r="A503" s="44"/>
      <c r="B503" s="44"/>
      <c r="C503" s="3"/>
      <c r="D503" s="47"/>
      <c r="E503" s="47"/>
      <c r="F503" s="47"/>
      <c r="G503" s="47"/>
      <c r="H503" s="47"/>
      <c r="I503" s="47"/>
      <c r="J503" s="47"/>
      <c r="K503" s="3"/>
      <c r="L503" s="48"/>
      <c r="M503" s="48"/>
      <c r="N503" s="3"/>
      <c r="O503" s="42"/>
      <c r="P503" s="3"/>
      <c r="Q503" s="3"/>
      <c r="R503" s="9"/>
      <c r="S503" s="9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49"/>
      <c r="AQ503" s="49"/>
      <c r="AR503" s="3"/>
      <c r="AS503" s="30"/>
      <c r="AT503" s="3"/>
      <c r="AU503" s="3"/>
      <c r="AV503" s="3"/>
      <c r="AW503" s="3"/>
    </row>
    <row r="504" spans="1:49" x14ac:dyDescent="0.2">
      <c r="A504" s="39"/>
      <c r="B504" s="39"/>
      <c r="C504" s="3"/>
      <c r="D504" s="40"/>
      <c r="E504" s="40"/>
      <c r="F504" s="40"/>
      <c r="G504" s="40"/>
      <c r="H504" s="40"/>
      <c r="I504" s="40"/>
      <c r="J504" s="40"/>
      <c r="K504" s="3"/>
      <c r="L504" s="41"/>
      <c r="M504" s="41"/>
      <c r="N504" s="3"/>
      <c r="O504" s="42"/>
      <c r="P504" s="3"/>
      <c r="Q504" s="3"/>
      <c r="R504" s="9"/>
      <c r="S504" s="9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1"/>
      <c r="AQ504" s="31"/>
      <c r="AR504" s="3"/>
      <c r="AS504" s="30"/>
      <c r="AT504" s="3"/>
      <c r="AU504" s="3"/>
      <c r="AV504" s="3"/>
      <c r="AW504" s="3"/>
    </row>
    <row r="505" spans="1:49" ht="3.75" customHeight="1" x14ac:dyDescent="0.2">
      <c r="A505" s="44"/>
      <c r="B505" s="44"/>
      <c r="C505" s="3"/>
      <c r="D505" s="47"/>
      <c r="E505" s="47"/>
      <c r="F505" s="47"/>
      <c r="G505" s="47"/>
      <c r="H505" s="47"/>
      <c r="I505" s="47"/>
      <c r="J505" s="47"/>
      <c r="K505" s="3"/>
      <c r="L505" s="48"/>
      <c r="M505" s="48"/>
      <c r="N505" s="3"/>
      <c r="O505" s="42"/>
      <c r="P505" s="3"/>
      <c r="Q505" s="3"/>
      <c r="R505" s="9"/>
      <c r="S505" s="9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49"/>
      <c r="AQ505" s="49"/>
      <c r="AR505" s="3"/>
      <c r="AS505" s="30"/>
      <c r="AT505" s="3"/>
      <c r="AU505" s="3"/>
      <c r="AV505" s="3"/>
      <c r="AW505" s="3"/>
    </row>
    <row r="506" spans="1:49" x14ac:dyDescent="0.2">
      <c r="A506" s="39"/>
      <c r="B506" s="39"/>
      <c r="C506" s="3"/>
      <c r="D506" s="40"/>
      <c r="E506" s="40"/>
      <c r="F506" s="40"/>
      <c r="G506" s="40"/>
      <c r="H506" s="40"/>
      <c r="I506" s="40"/>
      <c r="J506" s="40"/>
      <c r="K506" s="3"/>
      <c r="L506" s="41"/>
      <c r="M506" s="41"/>
      <c r="N506" s="3"/>
      <c r="O506" s="42"/>
      <c r="P506" s="3"/>
      <c r="Q506" s="3"/>
      <c r="R506" s="9"/>
      <c r="S506" s="9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1"/>
      <c r="AQ506" s="31"/>
      <c r="AR506" s="3"/>
      <c r="AS506" s="30"/>
      <c r="AT506" s="3"/>
      <c r="AU506" s="3"/>
      <c r="AV506" s="3"/>
      <c r="AW506" s="3"/>
    </row>
    <row r="507" spans="1:49" ht="3.75" customHeight="1" x14ac:dyDescent="0.2">
      <c r="A507" s="44"/>
      <c r="B507" s="44"/>
      <c r="C507" s="3"/>
      <c r="D507" s="47"/>
      <c r="E507" s="47"/>
      <c r="F507" s="47"/>
      <c r="G507" s="47"/>
      <c r="H507" s="47"/>
      <c r="I507" s="47"/>
      <c r="J507" s="47"/>
      <c r="K507" s="3"/>
      <c r="L507" s="48"/>
      <c r="M507" s="48"/>
      <c r="N507" s="3"/>
      <c r="O507" s="42"/>
      <c r="P507" s="3"/>
      <c r="Q507" s="3"/>
      <c r="R507" s="9"/>
      <c r="S507" s="9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49"/>
      <c r="AQ507" s="49"/>
      <c r="AR507" s="3"/>
      <c r="AS507" s="30"/>
      <c r="AT507" s="3"/>
      <c r="AU507" s="3"/>
      <c r="AV507" s="3"/>
      <c r="AW507" s="3"/>
    </row>
    <row r="508" spans="1:49" x14ac:dyDescent="0.2">
      <c r="A508" s="39"/>
      <c r="B508" s="39"/>
      <c r="C508" s="3"/>
      <c r="D508" s="40"/>
      <c r="E508" s="40"/>
      <c r="F508" s="40"/>
      <c r="G508" s="40"/>
      <c r="H508" s="40"/>
      <c r="I508" s="40"/>
      <c r="J508" s="40"/>
      <c r="K508" s="3"/>
      <c r="L508" s="41"/>
      <c r="M508" s="41"/>
      <c r="N508" s="3"/>
      <c r="O508" s="42"/>
      <c r="P508" s="3"/>
      <c r="Q508" s="3"/>
      <c r="R508" s="9"/>
      <c r="S508" s="9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1"/>
      <c r="AQ508" s="31"/>
      <c r="AR508" s="3"/>
      <c r="AS508" s="30"/>
      <c r="AT508" s="3"/>
      <c r="AU508" s="3"/>
      <c r="AV508" s="3"/>
      <c r="AW508" s="3"/>
    </row>
    <row r="509" spans="1:49" ht="3.75" customHeight="1" x14ac:dyDescent="0.2">
      <c r="A509" s="44"/>
      <c r="B509" s="44"/>
      <c r="C509" s="3"/>
      <c r="D509" s="47"/>
      <c r="E509" s="47"/>
      <c r="F509" s="47"/>
      <c r="G509" s="47"/>
      <c r="H509" s="47"/>
      <c r="I509" s="47"/>
      <c r="J509" s="47"/>
      <c r="K509" s="3"/>
      <c r="L509" s="48"/>
      <c r="M509" s="48"/>
      <c r="N509" s="3"/>
      <c r="O509" s="42"/>
      <c r="P509" s="3"/>
      <c r="Q509" s="3"/>
      <c r="R509" s="9"/>
      <c r="S509" s="9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49"/>
      <c r="AQ509" s="49"/>
      <c r="AR509" s="3"/>
      <c r="AS509" s="30"/>
      <c r="AT509" s="3"/>
      <c r="AU509" s="3"/>
      <c r="AV509" s="3"/>
      <c r="AW509" s="3"/>
    </row>
    <row r="510" spans="1:49" x14ac:dyDescent="0.2">
      <c r="A510" s="39"/>
      <c r="B510" s="39"/>
      <c r="C510" s="3"/>
      <c r="D510" s="40"/>
      <c r="E510" s="40"/>
      <c r="F510" s="40"/>
      <c r="G510" s="40"/>
      <c r="H510" s="40"/>
      <c r="I510" s="40"/>
      <c r="J510" s="40"/>
      <c r="K510" s="3"/>
      <c r="L510" s="41"/>
      <c r="M510" s="41"/>
      <c r="N510" s="3"/>
      <c r="O510" s="42"/>
      <c r="P510" s="3"/>
      <c r="Q510" s="3"/>
      <c r="R510" s="9"/>
      <c r="S510" s="9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1"/>
      <c r="AQ510" s="31"/>
      <c r="AR510" s="3"/>
      <c r="AS510" s="30"/>
      <c r="AT510" s="3"/>
      <c r="AU510" s="3"/>
      <c r="AV510" s="3"/>
      <c r="AW510" s="3"/>
    </row>
    <row r="511" spans="1:49" ht="13.5" customHeight="1" x14ac:dyDescent="0.2">
      <c r="A511" s="44"/>
      <c r="B511" s="44"/>
      <c r="C511" s="3"/>
      <c r="D511" s="47"/>
      <c r="E511" s="47"/>
      <c r="F511" s="47"/>
      <c r="G511" s="47"/>
      <c r="H511" s="47"/>
      <c r="I511" s="47"/>
      <c r="J511" s="47"/>
      <c r="K511" s="3"/>
      <c r="L511" s="48"/>
      <c r="M511" s="48"/>
      <c r="N511" s="3"/>
      <c r="O511" s="42"/>
      <c r="P511" s="3"/>
      <c r="Q511" s="3"/>
      <c r="R511" s="9"/>
      <c r="S511" s="9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49"/>
      <c r="AQ511" s="49"/>
      <c r="AR511" s="3"/>
      <c r="AS511" s="30"/>
      <c r="AT511" s="3"/>
      <c r="AU511" s="3"/>
      <c r="AV511" s="3"/>
      <c r="AW511" s="3"/>
    </row>
    <row r="512" spans="1:49" x14ac:dyDescent="0.2">
      <c r="A512" s="60" t="s">
        <v>6</v>
      </c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3"/>
      <c r="O512" s="42"/>
      <c r="P512" s="3"/>
      <c r="Q512" s="3"/>
      <c r="R512" s="9"/>
      <c r="S512" s="9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1"/>
      <c r="AQ512" s="31"/>
      <c r="AR512" s="3"/>
      <c r="AS512" s="30"/>
      <c r="AT512" s="3"/>
      <c r="AU512" s="3"/>
      <c r="AV512" s="3"/>
      <c r="AW512" s="3"/>
    </row>
    <row r="513" spans="1:49" ht="5.2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x14ac:dyDescent="0.2">
      <c r="A514" s="39"/>
      <c r="B514" s="39"/>
      <c r="C514" s="3"/>
      <c r="D514" s="40"/>
      <c r="E514" s="40"/>
      <c r="F514" s="40"/>
      <c r="G514" s="40"/>
      <c r="H514" s="40"/>
      <c r="I514" s="40"/>
      <c r="J514" s="40"/>
      <c r="K514" s="3"/>
      <c r="L514" s="41"/>
      <c r="M514" s="41"/>
      <c r="N514" s="3"/>
      <c r="O514" s="42"/>
      <c r="P514" s="3"/>
      <c r="Q514" s="3"/>
      <c r="R514" s="9"/>
      <c r="S514" s="9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1"/>
      <c r="AQ514" s="31"/>
      <c r="AR514" s="3"/>
      <c r="AS514" s="30"/>
      <c r="AT514" s="3"/>
      <c r="AU514" s="3"/>
      <c r="AV514" s="3"/>
      <c r="AW514" s="3"/>
    </row>
    <row r="515" spans="1:49" ht="3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x14ac:dyDescent="0.2">
      <c r="A516" s="39"/>
      <c r="B516" s="39"/>
      <c r="C516" s="3"/>
      <c r="D516" s="40"/>
      <c r="E516" s="40"/>
      <c r="F516" s="40"/>
      <c r="G516" s="40"/>
      <c r="H516" s="40"/>
      <c r="I516" s="40"/>
      <c r="J516" s="40"/>
      <c r="K516" s="3"/>
      <c r="L516" s="41"/>
      <c r="M516" s="41"/>
      <c r="N516" s="3"/>
      <c r="O516" s="42"/>
      <c r="P516" s="3"/>
      <c r="Q516" s="3"/>
      <c r="R516" s="9"/>
      <c r="S516" s="9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1"/>
      <c r="AQ516" s="31"/>
      <c r="AR516" s="3"/>
      <c r="AS516" s="30"/>
      <c r="AT516" s="3"/>
      <c r="AU516" s="3"/>
      <c r="AV516" s="3"/>
      <c r="AW516" s="3"/>
    </row>
    <row r="517" spans="1:49" ht="4.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x14ac:dyDescent="0.2">
      <c r="A518" s="39"/>
      <c r="B518" s="39"/>
      <c r="C518" s="3"/>
      <c r="D518" s="40"/>
      <c r="E518" s="40"/>
      <c r="F518" s="40"/>
      <c r="G518" s="40"/>
      <c r="H518" s="40"/>
      <c r="I518" s="40"/>
      <c r="J518" s="40"/>
      <c r="K518" s="3"/>
      <c r="L518" s="41"/>
      <c r="M518" s="41"/>
      <c r="N518" s="3"/>
      <c r="O518" s="42"/>
      <c r="P518" s="3"/>
      <c r="Q518" s="3"/>
      <c r="R518" s="9"/>
      <c r="S518" s="9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1"/>
      <c r="AQ518" s="31"/>
      <c r="AR518" s="3"/>
      <c r="AS518" s="30"/>
      <c r="AT518" s="3"/>
      <c r="AU518" s="3"/>
      <c r="AV518" s="3"/>
      <c r="AW518" s="3"/>
    </row>
    <row r="519" spans="1:49" ht="4.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x14ac:dyDescent="0.2">
      <c r="A520" s="39"/>
      <c r="B520" s="39"/>
      <c r="C520" s="3"/>
      <c r="D520" s="40"/>
      <c r="E520" s="40"/>
      <c r="F520" s="40"/>
      <c r="G520" s="40"/>
      <c r="H520" s="40"/>
      <c r="I520" s="40"/>
      <c r="J520" s="40"/>
      <c r="K520" s="3"/>
      <c r="L520" s="41"/>
      <c r="M520" s="41"/>
      <c r="N520" s="3"/>
      <c r="O520" s="42"/>
      <c r="P520" s="3"/>
      <c r="Q520" s="3"/>
      <c r="R520" s="9"/>
      <c r="S520" s="9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1"/>
      <c r="AQ520" s="31"/>
      <c r="AR520" s="3"/>
      <c r="AS520" s="30"/>
      <c r="AT520" s="3"/>
      <c r="AU520" s="3"/>
      <c r="AV520" s="3"/>
      <c r="AW520" s="3"/>
    </row>
    <row r="521" spans="1:49" ht="3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x14ac:dyDescent="0.2">
      <c r="A522" s="39"/>
      <c r="B522" s="39"/>
      <c r="C522" s="3"/>
      <c r="D522" s="40"/>
      <c r="E522" s="40"/>
      <c r="F522" s="40"/>
      <c r="G522" s="40"/>
      <c r="H522" s="40"/>
      <c r="I522" s="40"/>
      <c r="J522" s="40"/>
      <c r="K522" s="3"/>
      <c r="L522" s="41"/>
      <c r="M522" s="41"/>
      <c r="N522" s="3"/>
      <c r="O522" s="42"/>
      <c r="P522" s="3"/>
      <c r="Q522" s="3"/>
      <c r="R522" s="9"/>
      <c r="S522" s="9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1"/>
      <c r="AQ522" s="31"/>
      <c r="AR522" s="3"/>
      <c r="AS522" s="30"/>
      <c r="AT522" s="3"/>
      <c r="AU522" s="3"/>
      <c r="AV522" s="3"/>
      <c r="AW522" s="3"/>
    </row>
    <row r="523" spans="1:49" ht="3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x14ac:dyDescent="0.2">
      <c r="A524" s="39"/>
      <c r="B524" s="39"/>
      <c r="C524" s="3"/>
      <c r="D524" s="40"/>
      <c r="E524" s="40"/>
      <c r="F524" s="40"/>
      <c r="G524" s="40"/>
      <c r="H524" s="40"/>
      <c r="I524" s="40"/>
      <c r="J524" s="40"/>
      <c r="K524" s="3"/>
      <c r="L524" s="41"/>
      <c r="M524" s="41"/>
      <c r="N524" s="3"/>
      <c r="O524" s="42"/>
      <c r="P524" s="3"/>
      <c r="Q524" s="3"/>
      <c r="R524" s="9"/>
      <c r="S524" s="9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1"/>
      <c r="AQ524" s="31"/>
      <c r="AR524" s="3"/>
      <c r="AS524" s="30"/>
      <c r="AT524" s="3"/>
      <c r="AU524" s="3"/>
      <c r="AV524" s="3"/>
      <c r="AW524" s="3"/>
    </row>
    <row r="525" spans="1:49" ht="3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x14ac:dyDescent="0.2">
      <c r="A526" s="39"/>
      <c r="B526" s="39"/>
      <c r="C526" s="3"/>
      <c r="D526" s="40"/>
      <c r="E526" s="40"/>
      <c r="F526" s="40"/>
      <c r="G526" s="40"/>
      <c r="H526" s="40"/>
      <c r="I526" s="40"/>
      <c r="J526" s="40"/>
      <c r="K526" s="3"/>
      <c r="L526" s="41"/>
      <c r="M526" s="41"/>
      <c r="N526" s="3"/>
      <c r="O526" s="42"/>
      <c r="P526" s="3"/>
      <c r="Q526" s="3"/>
      <c r="R526" s="9"/>
      <c r="S526" s="9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1"/>
      <c r="AQ526" s="31"/>
      <c r="AR526" s="3"/>
      <c r="AS526" s="30"/>
      <c r="AT526" s="3"/>
      <c r="AU526" s="3"/>
      <c r="AV526" s="3"/>
      <c r="AW526" s="3"/>
    </row>
    <row r="527" spans="1:49" ht="3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x14ac:dyDescent="0.2">
      <c r="A528" s="39"/>
      <c r="B528" s="39"/>
      <c r="C528" s="3"/>
      <c r="D528" s="40"/>
      <c r="E528" s="40"/>
      <c r="F528" s="40"/>
      <c r="G528" s="40"/>
      <c r="H528" s="40"/>
      <c r="I528" s="40"/>
      <c r="J528" s="40"/>
      <c r="K528" s="3"/>
      <c r="L528" s="41"/>
      <c r="M528" s="41"/>
      <c r="N528" s="3"/>
      <c r="O528" s="42"/>
      <c r="P528" s="3"/>
      <c r="Q528" s="3"/>
      <c r="R528" s="9"/>
      <c r="S528" s="9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1"/>
      <c r="AQ528" s="31"/>
      <c r="AR528" s="3"/>
      <c r="AS528" s="30"/>
      <c r="AT528" s="3"/>
      <c r="AU528" s="3"/>
      <c r="AV528" s="3"/>
      <c r="AW528" s="3"/>
    </row>
    <row r="529" spans="1:49" ht="4.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x14ac:dyDescent="0.2">
      <c r="A530" s="39"/>
      <c r="B530" s="39"/>
      <c r="C530" s="3"/>
      <c r="D530" s="40"/>
      <c r="E530" s="40"/>
      <c r="F530" s="40"/>
      <c r="G530" s="40"/>
      <c r="H530" s="40"/>
      <c r="I530" s="40"/>
      <c r="J530" s="40"/>
      <c r="K530" s="3"/>
      <c r="L530" s="41"/>
      <c r="M530" s="41"/>
      <c r="N530" s="3"/>
      <c r="O530" s="42"/>
      <c r="P530" s="3"/>
      <c r="Q530" s="3"/>
      <c r="R530" s="9"/>
      <c r="S530" s="9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1"/>
      <c r="AQ530" s="31"/>
      <c r="AR530" s="3"/>
      <c r="AS530" s="30"/>
      <c r="AT530" s="3"/>
      <c r="AU530" s="3"/>
      <c r="AV530" s="3"/>
      <c r="AW530" s="3"/>
    </row>
    <row r="531" spans="1:49" ht="4.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0"/>
      <c r="AT531" s="3"/>
      <c r="AU531" s="3"/>
      <c r="AV531" s="3"/>
      <c r="AW531" s="3"/>
    </row>
    <row r="532" spans="1:49" x14ac:dyDescent="0.2">
      <c r="A532" s="39"/>
      <c r="B532" s="39"/>
      <c r="C532" s="3"/>
      <c r="D532" s="40"/>
      <c r="E532" s="40"/>
      <c r="F532" s="40"/>
      <c r="G532" s="40"/>
      <c r="H532" s="40"/>
      <c r="I532" s="40"/>
      <c r="J532" s="40"/>
      <c r="K532" s="3"/>
      <c r="L532" s="41"/>
      <c r="M532" s="41"/>
      <c r="N532" s="3"/>
      <c r="O532" s="42"/>
      <c r="P532" s="3"/>
      <c r="Q532" s="3"/>
      <c r="R532" s="9"/>
      <c r="S532" s="9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1"/>
      <c r="AQ532" s="31"/>
      <c r="AR532" s="3"/>
      <c r="AS532" s="30"/>
      <c r="AT532" s="3"/>
      <c r="AU532" s="3"/>
      <c r="AV532" s="3"/>
      <c r="AW532" s="3"/>
    </row>
    <row r="533" spans="1:49" ht="3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x14ac:dyDescent="0.2">
      <c r="A534" s="39"/>
      <c r="B534" s="39"/>
      <c r="C534" s="3"/>
      <c r="D534" s="40"/>
      <c r="E534" s="40"/>
      <c r="F534" s="40"/>
      <c r="G534" s="40"/>
      <c r="H534" s="40"/>
      <c r="I534" s="40"/>
      <c r="J534" s="40"/>
      <c r="K534" s="3"/>
      <c r="L534" s="41"/>
      <c r="M534" s="41"/>
      <c r="N534" s="3"/>
      <c r="O534" s="42"/>
      <c r="P534" s="3"/>
      <c r="Q534" s="3"/>
      <c r="R534" s="9"/>
      <c r="S534" s="9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1"/>
      <c r="AQ534" s="31"/>
      <c r="AR534" s="3"/>
      <c r="AS534" s="30"/>
      <c r="AT534" s="3"/>
      <c r="AU534" s="3"/>
      <c r="AV534" s="3"/>
      <c r="AW534" s="3"/>
    </row>
    <row r="535" spans="1:49" ht="3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x14ac:dyDescent="0.2">
      <c r="A536" s="39"/>
      <c r="B536" s="39"/>
      <c r="C536" s="3"/>
      <c r="D536" s="40"/>
      <c r="E536" s="40"/>
      <c r="F536" s="40"/>
      <c r="G536" s="40"/>
      <c r="H536" s="40"/>
      <c r="I536" s="40"/>
      <c r="J536" s="40"/>
      <c r="K536" s="3"/>
      <c r="L536" s="41"/>
      <c r="M536" s="41"/>
      <c r="N536" s="3"/>
      <c r="O536" s="42"/>
      <c r="P536" s="3"/>
      <c r="Q536" s="3"/>
      <c r="R536" s="9"/>
      <c r="S536" s="9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1"/>
      <c r="AQ536" s="31"/>
      <c r="AR536" s="3"/>
      <c r="AS536" s="30"/>
      <c r="AT536" s="3"/>
      <c r="AU536" s="3"/>
      <c r="AV536" s="3"/>
      <c r="AW536" s="3"/>
    </row>
    <row r="537" spans="1:49" ht="3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x14ac:dyDescent="0.2">
      <c r="A538" s="39"/>
      <c r="B538" s="39"/>
      <c r="C538" s="3"/>
      <c r="D538" s="40"/>
      <c r="E538" s="40"/>
      <c r="F538" s="40"/>
      <c r="G538" s="40"/>
      <c r="H538" s="40"/>
      <c r="I538" s="40"/>
      <c r="J538" s="40"/>
      <c r="K538" s="3"/>
      <c r="L538" s="41"/>
      <c r="M538" s="41"/>
      <c r="N538" s="3"/>
      <c r="O538" s="42"/>
      <c r="P538" s="3"/>
      <c r="Q538" s="3"/>
      <c r="R538" s="9"/>
      <c r="S538" s="9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1"/>
      <c r="AQ538" s="31"/>
      <c r="AR538" s="3"/>
      <c r="AS538" s="30"/>
      <c r="AT538" s="3"/>
      <c r="AU538" s="3"/>
      <c r="AV538" s="3"/>
      <c r="AW538" s="3"/>
    </row>
    <row r="539" spans="1:49" ht="3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x14ac:dyDescent="0.2">
      <c r="A540" s="39"/>
      <c r="B540" s="39"/>
      <c r="C540" s="3"/>
      <c r="D540" s="40"/>
      <c r="E540" s="40"/>
      <c r="F540" s="40"/>
      <c r="G540" s="40"/>
      <c r="H540" s="40"/>
      <c r="I540" s="40"/>
      <c r="J540" s="40"/>
      <c r="K540" s="3"/>
      <c r="L540" s="41"/>
      <c r="M540" s="41"/>
      <c r="N540" s="3"/>
      <c r="O540" s="42"/>
      <c r="P540" s="3"/>
      <c r="Q540" s="3"/>
      <c r="R540" s="9"/>
      <c r="S540" s="9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1"/>
      <c r="AQ540" s="31"/>
      <c r="AR540" s="3"/>
      <c r="AS540" s="30"/>
      <c r="AT540" s="3"/>
      <c r="AU540" s="3"/>
      <c r="AV540" s="3"/>
      <c r="AW540" s="3"/>
    </row>
    <row r="541" spans="1:49" ht="3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x14ac:dyDescent="0.2">
      <c r="A542" s="39"/>
      <c r="B542" s="39"/>
      <c r="C542" s="3"/>
      <c r="D542" s="40"/>
      <c r="E542" s="40"/>
      <c r="F542" s="40"/>
      <c r="G542" s="40"/>
      <c r="H542" s="40"/>
      <c r="I542" s="40"/>
      <c r="J542" s="40"/>
      <c r="K542" s="3"/>
      <c r="L542" s="41"/>
      <c r="M542" s="41"/>
      <c r="N542" s="3"/>
      <c r="O542" s="42"/>
      <c r="P542" s="3"/>
      <c r="Q542" s="3"/>
      <c r="R542" s="9"/>
      <c r="S542" s="9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1"/>
      <c r="AQ542" s="31"/>
      <c r="AR542" s="3"/>
      <c r="AS542" s="30"/>
      <c r="AT542" s="3"/>
      <c r="AU542" s="3"/>
      <c r="AV542" s="3"/>
      <c r="AW542" s="3"/>
    </row>
    <row r="543" spans="1:49" ht="3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x14ac:dyDescent="0.2">
      <c r="A544" s="39"/>
      <c r="B544" s="39"/>
      <c r="C544" s="3"/>
      <c r="D544" s="40"/>
      <c r="E544" s="40"/>
      <c r="F544" s="40"/>
      <c r="G544" s="40"/>
      <c r="H544" s="40"/>
      <c r="I544" s="40"/>
      <c r="J544" s="40"/>
      <c r="K544" s="3"/>
      <c r="L544" s="41"/>
      <c r="M544" s="41"/>
      <c r="N544" s="3"/>
      <c r="O544" s="42"/>
      <c r="P544" s="3"/>
      <c r="Q544" s="3"/>
      <c r="R544" s="9"/>
      <c r="S544" s="9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1"/>
      <c r="AQ544" s="31"/>
      <c r="AR544" s="3"/>
      <c r="AS544" s="30"/>
      <c r="AT544" s="3"/>
      <c r="AU544" s="3"/>
      <c r="AV544" s="3"/>
      <c r="AW544" s="3"/>
    </row>
    <row r="545" spans="1:49" ht="3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x14ac:dyDescent="0.2">
      <c r="A546" s="39"/>
      <c r="B546" s="39"/>
      <c r="C546" s="3"/>
      <c r="D546" s="40"/>
      <c r="E546" s="40"/>
      <c r="F546" s="40"/>
      <c r="G546" s="40"/>
      <c r="H546" s="40"/>
      <c r="I546" s="40"/>
      <c r="J546" s="40"/>
      <c r="K546" s="3"/>
      <c r="L546" s="41"/>
      <c r="M546" s="41"/>
      <c r="N546" s="3"/>
      <c r="O546" s="42"/>
      <c r="P546" s="3"/>
      <c r="Q546" s="3"/>
      <c r="R546" s="9"/>
      <c r="S546" s="9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1"/>
      <c r="AQ546" s="31"/>
      <c r="AR546" s="3"/>
      <c r="AS546" s="30"/>
      <c r="AT546" s="3"/>
      <c r="AU546" s="3"/>
      <c r="AV546" s="3"/>
      <c r="AW546" s="3"/>
    </row>
    <row r="547" spans="1:49" ht="3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x14ac:dyDescent="0.2">
      <c r="A548" s="39"/>
      <c r="B548" s="39"/>
      <c r="C548" s="3"/>
      <c r="D548" s="40"/>
      <c r="E548" s="40"/>
      <c r="F548" s="40"/>
      <c r="G548" s="40"/>
      <c r="H548" s="40"/>
      <c r="I548" s="40"/>
      <c r="J548" s="40"/>
      <c r="K548" s="3"/>
      <c r="L548" s="41"/>
      <c r="M548" s="41"/>
      <c r="N548" s="3"/>
      <c r="O548" s="42"/>
      <c r="P548" s="3"/>
      <c r="Q548" s="3"/>
      <c r="R548" s="9"/>
      <c r="S548" s="9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1"/>
      <c r="AQ548" s="31"/>
      <c r="AR548" s="3"/>
      <c r="AS548" s="30"/>
      <c r="AT548" s="3"/>
      <c r="AU548" s="3"/>
      <c r="AV548" s="3"/>
      <c r="AW548" s="3"/>
    </row>
    <row r="549" spans="1:49" ht="2.2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x14ac:dyDescent="0.2">
      <c r="A550" s="39"/>
      <c r="B550" s="39"/>
      <c r="C550" s="3"/>
      <c r="D550" s="40"/>
      <c r="E550" s="40"/>
      <c r="F550" s="40"/>
      <c r="G550" s="40"/>
      <c r="H550" s="40"/>
      <c r="I550" s="40"/>
      <c r="J550" s="40"/>
      <c r="K550" s="3"/>
      <c r="L550" s="41"/>
      <c r="M550" s="41"/>
      <c r="N550" s="3"/>
      <c r="O550" s="42"/>
      <c r="P550" s="3"/>
      <c r="Q550" s="3"/>
      <c r="R550" s="9"/>
      <c r="S550" s="9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1"/>
      <c r="AQ550" s="31"/>
      <c r="AR550" s="3"/>
      <c r="AS550" s="30"/>
      <c r="AT550" s="3"/>
      <c r="AU550" s="3"/>
      <c r="AV550" s="3"/>
      <c r="AW550" s="3"/>
    </row>
    <row r="551" spans="1:49" ht="3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x14ac:dyDescent="0.2">
      <c r="A552" s="39"/>
      <c r="B552" s="39"/>
      <c r="C552" s="3"/>
      <c r="D552" s="40"/>
      <c r="E552" s="40"/>
      <c r="F552" s="40"/>
      <c r="G552" s="40"/>
      <c r="H552" s="40"/>
      <c r="I552" s="40"/>
      <c r="J552" s="40"/>
      <c r="K552" s="3"/>
      <c r="L552" s="41"/>
      <c r="M552" s="41"/>
      <c r="N552" s="3"/>
      <c r="O552" s="42"/>
      <c r="P552" s="3"/>
      <c r="Q552" s="3"/>
      <c r="R552" s="9"/>
      <c r="S552" s="9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1"/>
      <c r="AQ552" s="31"/>
      <c r="AR552" s="3"/>
      <c r="AS552" s="30"/>
      <c r="AT552" s="3"/>
      <c r="AU552" s="3"/>
      <c r="AV552" s="3"/>
      <c r="AW552" s="3"/>
    </row>
    <row r="553" spans="1:49" ht="3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x14ac:dyDescent="0.2">
      <c r="A554" s="39"/>
      <c r="B554" s="39"/>
      <c r="C554" s="3"/>
      <c r="D554" s="40"/>
      <c r="E554" s="40"/>
      <c r="F554" s="40"/>
      <c r="G554" s="40"/>
      <c r="H554" s="40"/>
      <c r="I554" s="40"/>
      <c r="J554" s="40"/>
      <c r="K554" s="3"/>
      <c r="L554" s="41"/>
      <c r="M554" s="41"/>
      <c r="N554" s="3"/>
      <c r="O554" s="42"/>
      <c r="P554" s="3"/>
      <c r="Q554" s="3"/>
      <c r="R554" s="9"/>
      <c r="S554" s="9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1"/>
      <c r="AQ554" s="31"/>
      <c r="AR554" s="3"/>
      <c r="AS554" s="30"/>
      <c r="AT554" s="3"/>
      <c r="AU554" s="3"/>
      <c r="AV554" s="3"/>
      <c r="AW554" s="3"/>
    </row>
    <row r="555" spans="1:49" ht="4.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x14ac:dyDescent="0.2">
      <c r="A556" s="43"/>
      <c r="B556" s="43"/>
      <c r="C556" s="44"/>
      <c r="D556" s="43"/>
      <c r="E556" s="43"/>
      <c r="F556" s="43"/>
      <c r="G556" s="43"/>
      <c r="H556" s="43"/>
      <c r="I556" s="43"/>
      <c r="J556" s="43"/>
      <c r="K556" s="44"/>
      <c r="L556" s="43"/>
      <c r="M556" s="43"/>
      <c r="N556" s="44"/>
      <c r="O556" s="45"/>
      <c r="P556" s="3"/>
      <c r="Q556" s="3"/>
      <c r="R556" s="46"/>
      <c r="S556" s="46"/>
      <c r="T556" s="3"/>
      <c r="U556" s="46"/>
      <c r="V556" s="46"/>
      <c r="W556" s="3"/>
      <c r="X556" s="46"/>
      <c r="Y556" s="46"/>
      <c r="Z556" s="3"/>
      <c r="AA556" s="46"/>
      <c r="AB556" s="46"/>
      <c r="AC556" s="3"/>
      <c r="AD556" s="46"/>
      <c r="AE556" s="46"/>
      <c r="AF556" s="3"/>
      <c r="AG556" s="46"/>
      <c r="AH556" s="46"/>
      <c r="AI556" s="3"/>
      <c r="AJ556" s="46"/>
      <c r="AK556" s="46"/>
      <c r="AL556" s="3"/>
      <c r="AM556" s="46"/>
      <c r="AN556" s="46"/>
      <c r="AO556" s="3"/>
      <c r="AP556" s="40"/>
      <c r="AQ556" s="40"/>
      <c r="AR556" s="3"/>
      <c r="AS556" s="30"/>
      <c r="AT556" s="3"/>
      <c r="AU556" s="3"/>
      <c r="AV556" s="3"/>
      <c r="AW556" s="3"/>
    </row>
    <row r="557" spans="1:49" ht="5.2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0"/>
      <c r="AT557" s="3"/>
      <c r="AU557" s="3"/>
      <c r="AV557" s="3"/>
      <c r="AW557" s="3"/>
    </row>
    <row r="558" spans="1:49" x14ac:dyDescent="0.2">
      <c r="A558" s="43"/>
      <c r="B558" s="43"/>
      <c r="C558" s="44"/>
      <c r="D558" s="43"/>
      <c r="E558" s="43"/>
      <c r="F558" s="43"/>
      <c r="G558" s="43"/>
      <c r="H558" s="43"/>
      <c r="I558" s="43"/>
      <c r="J558" s="43"/>
      <c r="K558" s="44"/>
      <c r="L558" s="43"/>
      <c r="M558" s="43"/>
      <c r="N558" s="44"/>
      <c r="O558" s="45"/>
      <c r="P558" s="3"/>
      <c r="Q558" s="3"/>
      <c r="R558" s="46"/>
      <c r="S558" s="46"/>
      <c r="T558" s="3"/>
      <c r="U558" s="46"/>
      <c r="V558" s="46"/>
      <c r="W558" s="3"/>
      <c r="X558" s="46"/>
      <c r="Y558" s="46"/>
      <c r="Z558" s="3"/>
      <c r="AA558" s="46"/>
      <c r="AB558" s="46"/>
      <c r="AC558" s="3"/>
      <c r="AD558" s="46"/>
      <c r="AE558" s="46"/>
      <c r="AF558" s="3"/>
      <c r="AG558" s="46"/>
      <c r="AH558" s="46"/>
      <c r="AI558" s="3"/>
      <c r="AJ558" s="46"/>
      <c r="AK558" s="46"/>
      <c r="AL558" s="3"/>
      <c r="AM558" s="46"/>
      <c r="AN558" s="46"/>
      <c r="AO558" s="3"/>
      <c r="AP558" s="40"/>
      <c r="AQ558" s="40"/>
      <c r="AR558" s="3"/>
      <c r="AS558" s="30"/>
      <c r="AT558" s="3"/>
      <c r="AU558" s="3"/>
      <c r="AV558" s="3"/>
      <c r="AW558" s="3"/>
    </row>
    <row r="559" spans="1:49" ht="4.5" customHeight="1" x14ac:dyDescent="0.2">
      <c r="A559" s="46"/>
      <c r="B559" s="46"/>
      <c r="C559" s="44"/>
      <c r="D559" s="46"/>
      <c r="E559" s="46"/>
      <c r="F559" s="46"/>
      <c r="G559" s="46"/>
      <c r="H559" s="46"/>
      <c r="I559" s="46"/>
      <c r="J559" s="46"/>
      <c r="K559" s="44"/>
      <c r="L559" s="46"/>
      <c r="M559" s="46"/>
      <c r="N559" s="44"/>
      <c r="O559" s="45"/>
      <c r="P559" s="3"/>
      <c r="Q559" s="3"/>
      <c r="R559" s="46"/>
      <c r="S559" s="46"/>
      <c r="T559" s="3"/>
      <c r="U559" s="46"/>
      <c r="V559" s="46"/>
      <c r="W559" s="3"/>
      <c r="X559" s="46"/>
      <c r="Y559" s="46"/>
      <c r="Z559" s="3"/>
      <c r="AA559" s="46"/>
      <c r="AB559" s="46"/>
      <c r="AC559" s="3"/>
      <c r="AD559" s="46"/>
      <c r="AE559" s="46"/>
      <c r="AF559" s="3"/>
      <c r="AG559" s="46"/>
      <c r="AH559" s="46"/>
      <c r="AI559" s="3"/>
      <c r="AJ559" s="46"/>
      <c r="AK559" s="46"/>
      <c r="AL559" s="3"/>
      <c r="AM559" s="46"/>
      <c r="AN559" s="46"/>
      <c r="AO559" s="3"/>
      <c r="AP559" s="47"/>
      <c r="AQ559" s="47"/>
      <c r="AR559" s="3"/>
      <c r="AS559" s="30"/>
      <c r="AT559" s="3"/>
      <c r="AU559" s="3"/>
      <c r="AV559" s="3"/>
      <c r="AW559" s="3"/>
    </row>
    <row r="560" spans="1:49" x14ac:dyDescent="0.2">
      <c r="A560" s="39"/>
      <c r="B560" s="39"/>
      <c r="C560" s="3"/>
      <c r="D560" s="40"/>
      <c r="E560" s="40"/>
      <c r="F560" s="40"/>
      <c r="G560" s="40"/>
      <c r="H560" s="40"/>
      <c r="I560" s="40"/>
      <c r="J560" s="40"/>
      <c r="K560" s="3"/>
      <c r="L560" s="41"/>
      <c r="M560" s="41"/>
      <c r="N560" s="3"/>
      <c r="O560" s="42"/>
      <c r="P560" s="3"/>
      <c r="Q560" s="3"/>
      <c r="R560" s="9"/>
      <c r="S560" s="9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1"/>
      <c r="AQ560" s="31"/>
      <c r="AR560" s="3"/>
      <c r="AS560" s="30"/>
      <c r="AT560" s="3"/>
      <c r="AU560" s="3"/>
      <c r="AV560" s="3"/>
      <c r="AW560" s="3"/>
    </row>
    <row r="561" spans="1:49" ht="3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x14ac:dyDescent="0.2">
      <c r="A562" s="39"/>
      <c r="B562" s="39"/>
      <c r="C562" s="3"/>
      <c r="D562" s="40"/>
      <c r="E562" s="40"/>
      <c r="F562" s="40"/>
      <c r="G562" s="40"/>
      <c r="H562" s="40"/>
      <c r="I562" s="40"/>
      <c r="J562" s="40"/>
      <c r="K562" s="3"/>
      <c r="L562" s="41"/>
      <c r="M562" s="41"/>
      <c r="N562" s="3"/>
      <c r="O562" s="42"/>
      <c r="P562" s="3"/>
      <c r="Q562" s="3"/>
      <c r="R562" s="9"/>
      <c r="S562" s="9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1"/>
      <c r="AQ562" s="31"/>
      <c r="AR562" s="3"/>
      <c r="AS562" s="30"/>
      <c r="AT562" s="3"/>
      <c r="AU562" s="3"/>
      <c r="AV562" s="3"/>
      <c r="AW562" s="3"/>
    </row>
    <row r="563" spans="1:49" ht="3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x14ac:dyDescent="0.2">
      <c r="A564" s="39"/>
      <c r="B564" s="39"/>
      <c r="C564" s="3"/>
      <c r="D564" s="40"/>
      <c r="E564" s="40"/>
      <c r="F564" s="40"/>
      <c r="G564" s="40"/>
      <c r="H564" s="40"/>
      <c r="I564" s="40"/>
      <c r="J564" s="40"/>
      <c r="K564" s="3"/>
      <c r="L564" s="41"/>
      <c r="M564" s="41"/>
      <c r="N564" s="3"/>
      <c r="O564" s="42"/>
      <c r="P564" s="3"/>
      <c r="Q564" s="3"/>
      <c r="R564" s="9"/>
      <c r="S564" s="9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1"/>
      <c r="AQ564" s="31"/>
      <c r="AR564" s="3"/>
      <c r="AS564" s="30"/>
      <c r="AT564" s="3"/>
      <c r="AU564" s="3"/>
      <c r="AV564" s="3"/>
      <c r="AW564" s="3"/>
    </row>
    <row r="565" spans="1:49" ht="3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x14ac:dyDescent="0.2">
      <c r="A566" s="39"/>
      <c r="B566" s="39"/>
      <c r="C566" s="3"/>
      <c r="D566" s="40"/>
      <c r="E566" s="40"/>
      <c r="F566" s="40"/>
      <c r="G566" s="40"/>
      <c r="H566" s="40"/>
      <c r="I566" s="40"/>
      <c r="J566" s="40"/>
      <c r="K566" s="3"/>
      <c r="L566" s="41"/>
      <c r="M566" s="41"/>
      <c r="N566" s="3"/>
      <c r="O566" s="42"/>
      <c r="P566" s="3"/>
      <c r="Q566" s="3"/>
      <c r="R566" s="9"/>
      <c r="S566" s="9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1"/>
      <c r="AQ566" s="31"/>
      <c r="AR566" s="3"/>
      <c r="AS566" s="30"/>
      <c r="AT566" s="3"/>
      <c r="AU566" s="3"/>
      <c r="AV566" s="3"/>
      <c r="AW566" s="3"/>
    </row>
    <row r="567" spans="1:49" ht="3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x14ac:dyDescent="0.2">
      <c r="A568" s="39"/>
      <c r="B568" s="39"/>
      <c r="C568" s="3"/>
      <c r="D568" s="40"/>
      <c r="E568" s="40"/>
      <c r="F568" s="40"/>
      <c r="G568" s="40"/>
      <c r="H568" s="40"/>
      <c r="I568" s="40"/>
      <c r="J568" s="40"/>
      <c r="K568" s="3"/>
      <c r="L568" s="41"/>
      <c r="M568" s="41"/>
      <c r="N568" s="3"/>
      <c r="O568" s="42"/>
      <c r="P568" s="3"/>
      <c r="Q568" s="3"/>
      <c r="R568" s="9"/>
      <c r="S568" s="9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1"/>
      <c r="AQ568" s="31"/>
      <c r="AR568" s="3"/>
      <c r="AS568" s="30"/>
      <c r="AT568" s="3"/>
      <c r="AU568" s="3"/>
      <c r="AV568" s="3"/>
      <c r="AW568" s="3"/>
    </row>
    <row r="569" spans="1:49" ht="3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x14ac:dyDescent="0.2">
      <c r="A570" s="39"/>
      <c r="B570" s="39"/>
      <c r="C570" s="3"/>
      <c r="D570" s="40"/>
      <c r="E570" s="40"/>
      <c r="F570" s="40"/>
      <c r="G570" s="40"/>
      <c r="H570" s="40"/>
      <c r="I570" s="40"/>
      <c r="J570" s="40"/>
      <c r="K570" s="3"/>
      <c r="L570" s="41"/>
      <c r="M570" s="41"/>
      <c r="N570" s="3"/>
      <c r="O570" s="42"/>
      <c r="P570" s="3"/>
      <c r="Q570" s="3"/>
      <c r="R570" s="9"/>
      <c r="S570" s="9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1"/>
      <c r="AQ570" s="31"/>
      <c r="AR570" s="3"/>
      <c r="AS570" s="30"/>
      <c r="AT570" s="3"/>
      <c r="AU570" s="3"/>
      <c r="AV570" s="3"/>
      <c r="AW570" s="3"/>
    </row>
    <row r="571" spans="1:49" ht="3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x14ac:dyDescent="0.2">
      <c r="A572" s="39"/>
      <c r="B572" s="39"/>
      <c r="C572" s="3"/>
      <c r="D572" s="40"/>
      <c r="E572" s="40"/>
      <c r="F572" s="40"/>
      <c r="G572" s="40"/>
      <c r="H572" s="40"/>
      <c r="I572" s="40"/>
      <c r="J572" s="40"/>
      <c r="K572" s="3"/>
      <c r="L572" s="41"/>
      <c r="M572" s="41"/>
      <c r="N572" s="3"/>
      <c r="O572" s="42"/>
      <c r="P572" s="3"/>
      <c r="Q572" s="3"/>
      <c r="R572" s="9"/>
      <c r="S572" s="9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1"/>
      <c r="AQ572" s="31"/>
      <c r="AR572" s="3"/>
      <c r="AS572" s="30"/>
      <c r="AT572" s="3"/>
      <c r="AU572" s="3"/>
      <c r="AV572" s="3"/>
      <c r="AW572" s="3"/>
    </row>
    <row r="573" spans="1:49" ht="4.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x14ac:dyDescent="0.2">
      <c r="A574" s="39"/>
      <c r="B574" s="39"/>
      <c r="C574" s="3"/>
      <c r="D574" s="40"/>
      <c r="E574" s="40"/>
      <c r="F574" s="40"/>
      <c r="G574" s="40"/>
      <c r="H574" s="40"/>
      <c r="I574" s="40"/>
      <c r="J574" s="40"/>
      <c r="K574" s="3"/>
      <c r="L574" s="41"/>
      <c r="M574" s="41"/>
      <c r="N574" s="3"/>
      <c r="O574" s="42"/>
      <c r="P574" s="3"/>
      <c r="Q574" s="3"/>
      <c r="R574" s="9"/>
      <c r="S574" s="9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1"/>
      <c r="AQ574" s="31"/>
      <c r="AR574" s="3"/>
      <c r="AS574" s="30"/>
      <c r="AT574" s="3"/>
      <c r="AU574" s="3"/>
      <c r="AV574" s="3"/>
      <c r="AW574" s="3"/>
    </row>
    <row r="575" spans="1:49" ht="5.2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0"/>
      <c r="AT575" s="3"/>
      <c r="AU575" s="3"/>
      <c r="AV575" s="3"/>
      <c r="AW575" s="3"/>
    </row>
    <row r="576" spans="1:49" x14ac:dyDescent="0.2">
      <c r="A576" s="43"/>
      <c r="B576" s="43"/>
      <c r="C576" s="44"/>
      <c r="D576" s="43"/>
      <c r="E576" s="43"/>
      <c r="F576" s="43"/>
      <c r="G576" s="43"/>
      <c r="H576" s="43"/>
      <c r="I576" s="43"/>
      <c r="J576" s="43"/>
      <c r="K576" s="44"/>
      <c r="L576" s="43"/>
      <c r="M576" s="43"/>
      <c r="N576" s="44"/>
      <c r="O576" s="45"/>
      <c r="P576" s="3"/>
      <c r="Q576" s="3"/>
      <c r="R576" s="46"/>
      <c r="S576" s="46"/>
      <c r="T576" s="3"/>
      <c r="U576" s="46"/>
      <c r="V576" s="46"/>
      <c r="W576" s="3"/>
      <c r="X576" s="46"/>
      <c r="Y576" s="46"/>
      <c r="Z576" s="3"/>
      <c r="AA576" s="46"/>
      <c r="AB576" s="46"/>
      <c r="AC576" s="3"/>
      <c r="AD576" s="46"/>
      <c r="AE576" s="46"/>
      <c r="AF576" s="3"/>
      <c r="AG576" s="46"/>
      <c r="AH576" s="46"/>
      <c r="AI576" s="3"/>
      <c r="AJ576" s="46"/>
      <c r="AK576" s="46"/>
      <c r="AL576" s="3"/>
      <c r="AM576" s="46"/>
      <c r="AN576" s="46"/>
      <c r="AO576" s="3"/>
      <c r="AP576" s="40"/>
      <c r="AQ576" s="40"/>
      <c r="AR576" s="3"/>
      <c r="AS576" s="30"/>
      <c r="AT576" s="3"/>
      <c r="AU576" s="3"/>
      <c r="AV576" s="3"/>
      <c r="AW576" s="3"/>
    </row>
    <row r="577" spans="1:49" ht="3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x14ac:dyDescent="0.2">
      <c r="A578" s="39"/>
      <c r="B578" s="39"/>
      <c r="C578" s="3"/>
      <c r="D578" s="40"/>
      <c r="E578" s="40"/>
      <c r="F578" s="40"/>
      <c r="G578" s="40"/>
      <c r="H578" s="40"/>
      <c r="I578" s="40"/>
      <c r="J578" s="40"/>
      <c r="K578" s="3"/>
      <c r="L578" s="41"/>
      <c r="M578" s="41"/>
      <c r="N578" s="3"/>
      <c r="O578" s="42"/>
      <c r="P578" s="3"/>
      <c r="Q578" s="3"/>
      <c r="R578" s="9"/>
      <c r="S578" s="9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1"/>
      <c r="AQ578" s="31"/>
      <c r="AR578" s="3"/>
      <c r="AS578" s="30"/>
      <c r="AT578" s="3"/>
      <c r="AU578" s="3"/>
      <c r="AV578" s="3"/>
      <c r="AW578" s="3"/>
    </row>
    <row r="579" spans="1:49" ht="3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x14ac:dyDescent="0.2">
      <c r="A580" s="39"/>
      <c r="B580" s="39"/>
      <c r="C580" s="3"/>
      <c r="D580" s="40"/>
      <c r="E580" s="40"/>
      <c r="F580" s="40"/>
      <c r="G580" s="40"/>
      <c r="H580" s="40"/>
      <c r="I580" s="40"/>
      <c r="J580" s="40"/>
      <c r="K580" s="3"/>
      <c r="L580" s="41"/>
      <c r="M580" s="41"/>
      <c r="N580" s="3"/>
      <c r="O580" s="42"/>
      <c r="P580" s="3"/>
      <c r="Q580" s="3"/>
      <c r="R580" s="9"/>
      <c r="S580" s="9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1"/>
      <c r="AQ580" s="31"/>
      <c r="AR580" s="3"/>
      <c r="AS580" s="30"/>
      <c r="AT580" s="3"/>
      <c r="AU580" s="3"/>
      <c r="AV580" s="3"/>
      <c r="AW580" s="3"/>
    </row>
    <row r="581" spans="1:49" ht="4.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x14ac:dyDescent="0.2">
      <c r="A582" s="39"/>
      <c r="B582" s="39"/>
      <c r="C582" s="3"/>
      <c r="D582" s="40"/>
      <c r="E582" s="40"/>
      <c r="F582" s="40"/>
      <c r="G582" s="40"/>
      <c r="H582" s="40"/>
      <c r="I582" s="40"/>
      <c r="J582" s="40"/>
      <c r="K582" s="3"/>
      <c r="L582" s="41"/>
      <c r="M582" s="41"/>
      <c r="N582" s="3"/>
      <c r="O582" s="42"/>
      <c r="P582" s="3"/>
      <c r="Q582" s="3"/>
      <c r="R582" s="9"/>
      <c r="S582" s="9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1"/>
      <c r="AQ582" s="31"/>
      <c r="AR582" s="3"/>
      <c r="AS582" s="30"/>
      <c r="AT582" s="3"/>
      <c r="AU582" s="3"/>
      <c r="AV582" s="3"/>
      <c r="AW582" s="3"/>
    </row>
    <row r="583" spans="1:49" ht="5.2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x14ac:dyDescent="0.2">
      <c r="A584" s="39"/>
      <c r="B584" s="39"/>
      <c r="C584" s="3"/>
      <c r="D584" s="40"/>
      <c r="E584" s="40"/>
      <c r="F584" s="40"/>
      <c r="G584" s="40"/>
      <c r="H584" s="40"/>
      <c r="I584" s="40"/>
      <c r="J584" s="40"/>
      <c r="K584" s="3"/>
      <c r="L584" s="41"/>
      <c r="M584" s="41"/>
      <c r="N584" s="3"/>
      <c r="O584" s="42"/>
      <c r="P584" s="3"/>
      <c r="Q584" s="3"/>
      <c r="R584" s="9"/>
      <c r="S584" s="9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1"/>
      <c r="AQ584" s="31"/>
      <c r="AR584" s="3"/>
      <c r="AS584" s="30"/>
      <c r="AT584" s="3"/>
      <c r="AU584" s="3"/>
      <c r="AV584" s="3"/>
      <c r="AW584" s="3"/>
    </row>
    <row r="585" spans="1:49" ht="3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x14ac:dyDescent="0.2">
      <c r="A586" s="39"/>
      <c r="B586" s="39"/>
      <c r="C586" s="3"/>
      <c r="D586" s="40"/>
      <c r="E586" s="40"/>
      <c r="F586" s="40"/>
      <c r="G586" s="40"/>
      <c r="H586" s="40"/>
      <c r="I586" s="40"/>
      <c r="J586" s="40"/>
      <c r="K586" s="3"/>
      <c r="L586" s="41"/>
      <c r="M586" s="41"/>
      <c r="N586" s="3"/>
      <c r="O586" s="42"/>
      <c r="P586" s="3"/>
      <c r="Q586" s="3"/>
      <c r="R586" s="9"/>
      <c r="S586" s="9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1"/>
      <c r="AQ586" s="31"/>
      <c r="AR586" s="3"/>
      <c r="AS586" s="30"/>
      <c r="AT586" s="3"/>
      <c r="AU586" s="3"/>
      <c r="AV586" s="3"/>
      <c r="AW586" s="3"/>
    </row>
    <row r="587" spans="1:49" ht="4.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x14ac:dyDescent="0.2">
      <c r="A588" s="39"/>
      <c r="B588" s="39"/>
      <c r="C588" s="3"/>
      <c r="D588" s="40"/>
      <c r="E588" s="40"/>
      <c r="F588" s="40"/>
      <c r="G588" s="40"/>
      <c r="H588" s="40"/>
      <c r="I588" s="40"/>
      <c r="J588" s="40"/>
      <c r="K588" s="3"/>
      <c r="L588" s="41"/>
      <c r="M588" s="41"/>
      <c r="N588" s="3"/>
      <c r="O588" s="42"/>
      <c r="P588" s="3"/>
      <c r="Q588" s="3"/>
      <c r="R588" s="9"/>
      <c r="S588" s="9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1"/>
      <c r="AQ588" s="31"/>
      <c r="AR588" s="3"/>
      <c r="AS588" s="30"/>
      <c r="AT588" s="3"/>
      <c r="AU588" s="3"/>
      <c r="AV588" s="3"/>
      <c r="AW588" s="3"/>
    </row>
    <row r="589" spans="1:49" ht="3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x14ac:dyDescent="0.2">
      <c r="A590" s="39"/>
      <c r="B590" s="39"/>
      <c r="C590" s="3"/>
      <c r="D590" s="40"/>
      <c r="E590" s="40"/>
      <c r="F590" s="40"/>
      <c r="G590" s="40"/>
      <c r="H590" s="40"/>
      <c r="I590" s="40"/>
      <c r="J590" s="40"/>
      <c r="K590" s="3"/>
      <c r="L590" s="41"/>
      <c r="M590" s="41"/>
      <c r="N590" s="3"/>
      <c r="O590" s="42"/>
      <c r="P590" s="3"/>
      <c r="Q590" s="3"/>
      <c r="R590" s="9"/>
      <c r="S590" s="9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1"/>
      <c r="AQ590" s="31"/>
      <c r="AR590" s="3"/>
      <c r="AS590" s="30"/>
      <c r="AT590" s="3"/>
      <c r="AU590" s="3"/>
      <c r="AV590" s="3"/>
      <c r="AW590" s="3"/>
    </row>
    <row r="591" spans="1:49" ht="4.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x14ac:dyDescent="0.2">
      <c r="A592" s="39"/>
      <c r="B592" s="39"/>
      <c r="C592" s="3"/>
      <c r="D592" s="40"/>
      <c r="E592" s="40"/>
      <c r="F592" s="40"/>
      <c r="G592" s="40"/>
      <c r="H592" s="40"/>
      <c r="I592" s="40"/>
      <c r="J592" s="40"/>
      <c r="K592" s="3"/>
      <c r="L592" s="41"/>
      <c r="M592" s="41"/>
      <c r="N592" s="3"/>
      <c r="O592" s="42"/>
      <c r="P592" s="3"/>
      <c r="Q592" s="3"/>
      <c r="R592" s="9"/>
      <c r="S592" s="9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1"/>
      <c r="AQ592" s="31"/>
      <c r="AR592" s="3"/>
      <c r="AS592" s="30"/>
      <c r="AT592" s="3"/>
      <c r="AU592" s="3"/>
      <c r="AV592" s="3"/>
      <c r="AW592" s="3"/>
    </row>
    <row r="593" spans="1:49" ht="3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x14ac:dyDescent="0.2">
      <c r="A594" s="39"/>
      <c r="B594" s="39"/>
      <c r="C594" s="3"/>
      <c r="D594" s="40"/>
      <c r="E594" s="40"/>
      <c r="F594" s="40"/>
      <c r="G594" s="40"/>
      <c r="H594" s="40"/>
      <c r="I594" s="40"/>
      <c r="J594" s="40"/>
      <c r="K594" s="3"/>
      <c r="L594" s="41"/>
      <c r="M594" s="41"/>
      <c r="N594" s="3"/>
      <c r="O594" s="42"/>
      <c r="P594" s="3"/>
      <c r="Q594" s="3"/>
      <c r="R594" s="9"/>
      <c r="S594" s="9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1"/>
      <c r="AQ594" s="31"/>
      <c r="AR594" s="3"/>
      <c r="AS594" s="30"/>
      <c r="AT594" s="3"/>
      <c r="AU594" s="3"/>
      <c r="AV594" s="3"/>
      <c r="AW594" s="3"/>
    </row>
    <row r="595" spans="1:49" ht="3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spans="1:49" x14ac:dyDescent="0.2">
      <c r="A596" s="39"/>
      <c r="B596" s="39"/>
      <c r="C596" s="3"/>
      <c r="D596" s="40"/>
      <c r="E596" s="40"/>
      <c r="F596" s="40"/>
      <c r="G596" s="40"/>
      <c r="H596" s="40"/>
      <c r="I596" s="40"/>
      <c r="J596" s="40"/>
      <c r="K596" s="3"/>
      <c r="L596" s="41"/>
      <c r="M596" s="41"/>
      <c r="N596" s="3"/>
      <c r="O596" s="42"/>
      <c r="P596" s="3"/>
      <c r="Q596" s="3"/>
      <c r="R596" s="9"/>
      <c r="S596" s="9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1"/>
      <c r="AQ596" s="31"/>
      <c r="AR596" s="3"/>
      <c r="AS596" s="30"/>
      <c r="AT596" s="3"/>
      <c r="AU596" s="3"/>
      <c r="AV596" s="3"/>
      <c r="AW596" s="3"/>
    </row>
    <row r="597" spans="1:49" ht="3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spans="1:49" x14ac:dyDescent="0.2">
      <c r="A598" s="39"/>
      <c r="B598" s="39"/>
      <c r="C598" s="3"/>
      <c r="D598" s="40"/>
      <c r="E598" s="40"/>
      <c r="F598" s="40"/>
      <c r="G598" s="40"/>
      <c r="H598" s="40"/>
      <c r="I598" s="40"/>
      <c r="J598" s="40"/>
      <c r="K598" s="3"/>
      <c r="L598" s="41"/>
      <c r="M598" s="41"/>
      <c r="N598" s="3"/>
      <c r="O598" s="42"/>
      <c r="P598" s="3"/>
      <c r="Q598" s="3"/>
      <c r="R598" s="9"/>
      <c r="S598" s="9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1"/>
      <c r="AQ598" s="31"/>
      <c r="AR598" s="3"/>
      <c r="AS598" s="30"/>
      <c r="AT598" s="3"/>
      <c r="AU598" s="3"/>
      <c r="AV598" s="3"/>
      <c r="AW598" s="3"/>
    </row>
    <row r="599" spans="1:49" ht="5.2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 x14ac:dyDescent="0.2">
      <c r="A600" s="39"/>
      <c r="B600" s="39"/>
      <c r="C600" s="3"/>
      <c r="D600" s="40"/>
      <c r="E600" s="40"/>
      <c r="F600" s="40"/>
      <c r="G600" s="40"/>
      <c r="H600" s="40"/>
      <c r="I600" s="40"/>
      <c r="J600" s="40"/>
      <c r="K600" s="3"/>
      <c r="L600" s="41"/>
      <c r="M600" s="41"/>
      <c r="N600" s="3"/>
      <c r="O600" s="42"/>
      <c r="P600" s="3"/>
      <c r="Q600" s="3"/>
      <c r="R600" s="9"/>
      <c r="S600" s="9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1"/>
      <c r="AQ600" s="31"/>
      <c r="AR600" s="3"/>
      <c r="AS600" s="30"/>
      <c r="AT600" s="3"/>
      <c r="AU600" s="3"/>
      <c r="AV600" s="3"/>
      <c r="AW600" s="3"/>
    </row>
    <row r="601" spans="1:49" ht="4.5" customHeight="1" x14ac:dyDescent="0.2">
      <c r="A601" s="44"/>
      <c r="B601" s="44"/>
      <c r="C601" s="3"/>
      <c r="D601" s="47"/>
      <c r="E601" s="47"/>
      <c r="F601" s="47"/>
      <c r="G601" s="47"/>
      <c r="H601" s="47"/>
      <c r="I601" s="47"/>
      <c r="J601" s="47"/>
      <c r="K601" s="3"/>
      <c r="L601" s="48"/>
      <c r="M601" s="48"/>
      <c r="N601" s="3"/>
      <c r="O601" s="42"/>
      <c r="P601" s="3"/>
      <c r="Q601" s="3"/>
      <c r="R601" s="9"/>
      <c r="S601" s="9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49"/>
      <c r="AQ601" s="49"/>
      <c r="AR601" s="3"/>
      <c r="AS601" s="30"/>
      <c r="AT601" s="3"/>
      <c r="AU601" s="3"/>
      <c r="AV601" s="3"/>
      <c r="AW601" s="3"/>
    </row>
    <row r="602" spans="1:49" x14ac:dyDescent="0.2">
      <c r="A602" s="39"/>
      <c r="B602" s="39"/>
      <c r="C602" s="3"/>
      <c r="D602" s="40"/>
      <c r="E602" s="40"/>
      <c r="F602" s="40"/>
      <c r="G602" s="40"/>
      <c r="H602" s="40"/>
      <c r="I602" s="40"/>
      <c r="J602" s="40"/>
      <c r="K602" s="3"/>
      <c r="L602" s="41"/>
      <c r="M602" s="41"/>
      <c r="N602" s="3"/>
      <c r="O602" s="42"/>
      <c r="P602" s="3"/>
      <c r="Q602" s="3"/>
      <c r="R602" s="9"/>
      <c r="S602" s="9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1"/>
      <c r="AQ602" s="31"/>
      <c r="AR602" s="3"/>
      <c r="AS602" s="30"/>
      <c r="AT602" s="3"/>
      <c r="AU602" s="3"/>
      <c r="AV602" s="3"/>
      <c r="AW602" s="3"/>
    </row>
    <row r="603" spans="1:49" ht="3.75" customHeight="1" x14ac:dyDescent="0.2">
      <c r="A603" s="44"/>
      <c r="B603" s="44"/>
      <c r="C603" s="3"/>
      <c r="D603" s="47"/>
      <c r="E603" s="47"/>
      <c r="F603" s="47"/>
      <c r="G603" s="47"/>
      <c r="H603" s="47"/>
      <c r="I603" s="47"/>
      <c r="J603" s="47"/>
      <c r="K603" s="3"/>
      <c r="L603" s="48"/>
      <c r="M603" s="48"/>
      <c r="N603" s="3"/>
      <c r="O603" s="42"/>
      <c r="P603" s="3"/>
      <c r="Q603" s="3"/>
      <c r="R603" s="9"/>
      <c r="S603" s="9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49"/>
      <c r="AQ603" s="49"/>
      <c r="AR603" s="3"/>
      <c r="AS603" s="30"/>
      <c r="AT603" s="3"/>
      <c r="AU603" s="3"/>
      <c r="AV603" s="3"/>
      <c r="AW603" s="3"/>
    </row>
    <row r="604" spans="1:49" x14ac:dyDescent="0.2">
      <c r="A604" s="39"/>
      <c r="B604" s="39"/>
      <c r="C604" s="3"/>
      <c r="D604" s="40"/>
      <c r="E604" s="40"/>
      <c r="F604" s="40"/>
      <c r="G604" s="40"/>
      <c r="H604" s="40"/>
      <c r="I604" s="40"/>
      <c r="J604" s="40"/>
      <c r="K604" s="3"/>
      <c r="L604" s="41"/>
      <c r="M604" s="41"/>
      <c r="N604" s="3"/>
      <c r="O604" s="42"/>
      <c r="P604" s="3"/>
      <c r="Q604" s="3"/>
      <c r="R604" s="9"/>
      <c r="S604" s="9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1"/>
      <c r="AQ604" s="31"/>
      <c r="AR604" s="3"/>
      <c r="AS604" s="30"/>
      <c r="AT604" s="3"/>
      <c r="AU604" s="3"/>
      <c r="AV604" s="3"/>
      <c r="AW604" s="3"/>
    </row>
    <row r="605" spans="1:49" ht="3.75" customHeight="1" x14ac:dyDescent="0.2">
      <c r="A605" s="44"/>
      <c r="B605" s="44"/>
      <c r="C605" s="3"/>
      <c r="D605" s="47"/>
      <c r="E605" s="47"/>
      <c r="F605" s="47"/>
      <c r="G605" s="47"/>
      <c r="H605" s="47"/>
      <c r="I605" s="47"/>
      <c r="J605" s="47"/>
      <c r="K605" s="3"/>
      <c r="L605" s="48"/>
      <c r="M605" s="48"/>
      <c r="N605" s="3"/>
      <c r="O605" s="42"/>
      <c r="P605" s="3"/>
      <c r="Q605" s="3"/>
      <c r="R605" s="9"/>
      <c r="S605" s="9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49"/>
      <c r="AQ605" s="49"/>
      <c r="AR605" s="3"/>
      <c r="AS605" s="30"/>
      <c r="AT605" s="3"/>
      <c r="AU605" s="3"/>
      <c r="AV605" s="3"/>
      <c r="AW605" s="3"/>
    </row>
    <row r="606" spans="1:49" x14ac:dyDescent="0.2">
      <c r="A606" s="39"/>
      <c r="B606" s="39"/>
      <c r="C606" s="3"/>
      <c r="D606" s="40"/>
      <c r="E606" s="40"/>
      <c r="F606" s="40"/>
      <c r="G606" s="40"/>
      <c r="H606" s="40"/>
      <c r="I606" s="40"/>
      <c r="J606" s="40"/>
      <c r="K606" s="3"/>
      <c r="L606" s="41"/>
      <c r="M606" s="41"/>
      <c r="N606" s="3"/>
      <c r="O606" s="42"/>
      <c r="P606" s="3"/>
      <c r="Q606" s="3"/>
      <c r="R606" s="9"/>
      <c r="S606" s="9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1"/>
      <c r="AQ606" s="31"/>
      <c r="AR606" s="3"/>
      <c r="AS606" s="30"/>
      <c r="AT606" s="3"/>
      <c r="AU606" s="3"/>
      <c r="AV606" s="3"/>
      <c r="AW606" s="3"/>
    </row>
    <row r="607" spans="1:49" ht="3.75" customHeight="1" x14ac:dyDescent="0.2">
      <c r="A607" s="44"/>
      <c r="B607" s="44"/>
      <c r="C607" s="3"/>
      <c r="D607" s="47"/>
      <c r="E607" s="47"/>
      <c r="F607" s="47"/>
      <c r="G607" s="47"/>
      <c r="H607" s="47"/>
      <c r="I607" s="47"/>
      <c r="J607" s="47"/>
      <c r="K607" s="3"/>
      <c r="L607" s="48"/>
      <c r="M607" s="48"/>
      <c r="N607" s="3"/>
      <c r="O607" s="42"/>
      <c r="P607" s="3"/>
      <c r="Q607" s="3"/>
      <c r="R607" s="9"/>
      <c r="S607" s="9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49"/>
      <c r="AQ607" s="49"/>
      <c r="AR607" s="3"/>
      <c r="AS607" s="30"/>
      <c r="AT607" s="3"/>
      <c r="AU607" s="3"/>
      <c r="AV607" s="3"/>
      <c r="AW607" s="3"/>
    </row>
    <row r="608" spans="1:49" x14ac:dyDescent="0.2">
      <c r="A608" s="39"/>
      <c r="B608" s="39"/>
      <c r="C608" s="3"/>
      <c r="D608" s="40"/>
      <c r="E608" s="40"/>
      <c r="F608" s="40"/>
      <c r="G608" s="40"/>
      <c r="H608" s="40"/>
      <c r="I608" s="40"/>
      <c r="J608" s="40"/>
      <c r="K608" s="3"/>
      <c r="L608" s="41"/>
      <c r="M608" s="41"/>
      <c r="N608" s="3"/>
      <c r="O608" s="42"/>
      <c r="P608" s="3"/>
      <c r="Q608" s="3"/>
      <c r="R608" s="9"/>
      <c r="S608" s="9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1"/>
      <c r="AQ608" s="31"/>
      <c r="AR608" s="3"/>
      <c r="AS608" s="30"/>
      <c r="AT608" s="3"/>
      <c r="AU608" s="3"/>
      <c r="AV608" s="3"/>
      <c r="AW608" s="3"/>
    </row>
    <row r="609" spans="1:49" ht="13.5" customHeight="1" x14ac:dyDescent="0.2">
      <c r="A609" s="44"/>
      <c r="B609" s="44"/>
      <c r="C609" s="3"/>
      <c r="D609" s="47"/>
      <c r="E609" s="47"/>
      <c r="F609" s="47"/>
      <c r="G609" s="47"/>
      <c r="H609" s="47"/>
      <c r="I609" s="47"/>
      <c r="J609" s="47"/>
      <c r="K609" s="3"/>
      <c r="L609" s="48"/>
      <c r="M609" s="48"/>
      <c r="N609" s="3"/>
      <c r="O609" s="42"/>
      <c r="P609" s="3"/>
      <c r="Q609" s="3"/>
      <c r="R609" s="9"/>
      <c r="S609" s="9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49"/>
      <c r="AQ609" s="49"/>
      <c r="AR609" s="3"/>
      <c r="AS609" s="30"/>
      <c r="AT609" s="3"/>
      <c r="AU609" s="3"/>
      <c r="AV609" s="3"/>
      <c r="AW609" s="3"/>
    </row>
  </sheetData>
  <sheetCalcPr fullCalcOnLoad="1"/>
  <mergeCells count="1137">
    <mergeCell ref="A608:B608"/>
    <mergeCell ref="D608:J608"/>
    <mergeCell ref="L608:M608"/>
    <mergeCell ref="AP608:AQ608"/>
    <mergeCell ref="A604:B604"/>
    <mergeCell ref="D604:J604"/>
    <mergeCell ref="L604:M604"/>
    <mergeCell ref="AP604:AQ604"/>
    <mergeCell ref="A606:B606"/>
    <mergeCell ref="D606:J606"/>
    <mergeCell ref="L606:M606"/>
    <mergeCell ref="AP606:AQ606"/>
    <mergeCell ref="A600:B600"/>
    <mergeCell ref="D600:J600"/>
    <mergeCell ref="L600:M600"/>
    <mergeCell ref="AP600:AQ600"/>
    <mergeCell ref="A602:B602"/>
    <mergeCell ref="D602:J602"/>
    <mergeCell ref="L602:M602"/>
    <mergeCell ref="AP602:AQ602"/>
    <mergeCell ref="A596:B596"/>
    <mergeCell ref="D596:J596"/>
    <mergeCell ref="L596:M596"/>
    <mergeCell ref="AP596:AQ596"/>
    <mergeCell ref="A598:B598"/>
    <mergeCell ref="D598:J598"/>
    <mergeCell ref="L598:M598"/>
    <mergeCell ref="AP598:AQ598"/>
    <mergeCell ref="A592:B592"/>
    <mergeCell ref="D592:J592"/>
    <mergeCell ref="L592:M592"/>
    <mergeCell ref="AP592:AQ592"/>
    <mergeCell ref="A594:B594"/>
    <mergeCell ref="D594:J594"/>
    <mergeCell ref="L594:M594"/>
    <mergeCell ref="AP594:AQ594"/>
    <mergeCell ref="A588:B588"/>
    <mergeCell ref="D588:J588"/>
    <mergeCell ref="L588:M588"/>
    <mergeCell ref="AP588:AQ588"/>
    <mergeCell ref="A590:B590"/>
    <mergeCell ref="D590:J590"/>
    <mergeCell ref="L590:M590"/>
    <mergeCell ref="AP590:AQ590"/>
    <mergeCell ref="A584:B584"/>
    <mergeCell ref="D584:J584"/>
    <mergeCell ref="L584:M584"/>
    <mergeCell ref="AP584:AQ584"/>
    <mergeCell ref="A586:B586"/>
    <mergeCell ref="D586:J586"/>
    <mergeCell ref="L586:M586"/>
    <mergeCell ref="AP586:AQ586"/>
    <mergeCell ref="A580:B580"/>
    <mergeCell ref="D580:J580"/>
    <mergeCell ref="L580:M580"/>
    <mergeCell ref="AP580:AQ580"/>
    <mergeCell ref="A582:B582"/>
    <mergeCell ref="D582:J582"/>
    <mergeCell ref="L582:M582"/>
    <mergeCell ref="AP582:AQ582"/>
    <mergeCell ref="A576:B576"/>
    <mergeCell ref="D576:J576"/>
    <mergeCell ref="L576:M576"/>
    <mergeCell ref="AP576:AQ576"/>
    <mergeCell ref="A578:B578"/>
    <mergeCell ref="D578:J578"/>
    <mergeCell ref="L578:M578"/>
    <mergeCell ref="AP578:AQ578"/>
    <mergeCell ref="A572:B572"/>
    <mergeCell ref="D572:J572"/>
    <mergeCell ref="L572:M572"/>
    <mergeCell ref="AP572:AQ572"/>
    <mergeCell ref="A574:B574"/>
    <mergeCell ref="D574:J574"/>
    <mergeCell ref="L574:M574"/>
    <mergeCell ref="AP574:AQ574"/>
    <mergeCell ref="A568:B568"/>
    <mergeCell ref="D568:J568"/>
    <mergeCell ref="L568:M568"/>
    <mergeCell ref="AP568:AQ568"/>
    <mergeCell ref="A570:B570"/>
    <mergeCell ref="D570:J570"/>
    <mergeCell ref="L570:M570"/>
    <mergeCell ref="AP570:AQ570"/>
    <mergeCell ref="A564:B564"/>
    <mergeCell ref="D564:J564"/>
    <mergeCell ref="L564:M564"/>
    <mergeCell ref="AP564:AQ564"/>
    <mergeCell ref="A566:B566"/>
    <mergeCell ref="D566:J566"/>
    <mergeCell ref="L566:M566"/>
    <mergeCell ref="AP566:AQ566"/>
    <mergeCell ref="A560:B560"/>
    <mergeCell ref="D560:J560"/>
    <mergeCell ref="L560:M560"/>
    <mergeCell ref="AP560:AQ560"/>
    <mergeCell ref="A562:B562"/>
    <mergeCell ref="D562:J562"/>
    <mergeCell ref="L562:M562"/>
    <mergeCell ref="AP562:AQ562"/>
    <mergeCell ref="A556:B556"/>
    <mergeCell ref="D556:J556"/>
    <mergeCell ref="L556:M556"/>
    <mergeCell ref="AP556:AQ556"/>
    <mergeCell ref="A558:B558"/>
    <mergeCell ref="D558:J558"/>
    <mergeCell ref="L558:M558"/>
    <mergeCell ref="AP558:AQ558"/>
    <mergeCell ref="A552:B552"/>
    <mergeCell ref="D552:J552"/>
    <mergeCell ref="L552:M552"/>
    <mergeCell ref="AP552:AQ552"/>
    <mergeCell ref="A554:B554"/>
    <mergeCell ref="D554:J554"/>
    <mergeCell ref="L554:M554"/>
    <mergeCell ref="AP554:AQ554"/>
    <mergeCell ref="A548:B548"/>
    <mergeCell ref="D548:J548"/>
    <mergeCell ref="L548:M548"/>
    <mergeCell ref="AP548:AQ548"/>
    <mergeCell ref="A550:B550"/>
    <mergeCell ref="D550:J550"/>
    <mergeCell ref="L550:M550"/>
    <mergeCell ref="AP550:AQ550"/>
    <mergeCell ref="A544:B544"/>
    <mergeCell ref="D544:J544"/>
    <mergeCell ref="L544:M544"/>
    <mergeCell ref="AP544:AQ544"/>
    <mergeCell ref="A546:B546"/>
    <mergeCell ref="D546:J546"/>
    <mergeCell ref="L546:M546"/>
    <mergeCell ref="AP546:AQ546"/>
    <mergeCell ref="A540:B540"/>
    <mergeCell ref="D540:J540"/>
    <mergeCell ref="L540:M540"/>
    <mergeCell ref="AP540:AQ540"/>
    <mergeCell ref="A542:B542"/>
    <mergeCell ref="D542:J542"/>
    <mergeCell ref="L542:M542"/>
    <mergeCell ref="AP542:AQ542"/>
    <mergeCell ref="A536:B536"/>
    <mergeCell ref="D536:J536"/>
    <mergeCell ref="L536:M536"/>
    <mergeCell ref="AP536:AQ536"/>
    <mergeCell ref="A538:B538"/>
    <mergeCell ref="D538:J538"/>
    <mergeCell ref="L538:M538"/>
    <mergeCell ref="AP538:AQ538"/>
    <mergeCell ref="A532:B532"/>
    <mergeCell ref="D532:J532"/>
    <mergeCell ref="L532:M532"/>
    <mergeCell ref="AP532:AQ532"/>
    <mergeCell ref="A534:B534"/>
    <mergeCell ref="D534:J534"/>
    <mergeCell ref="L534:M534"/>
    <mergeCell ref="AP534:AQ534"/>
    <mergeCell ref="A528:B528"/>
    <mergeCell ref="D528:J528"/>
    <mergeCell ref="L528:M528"/>
    <mergeCell ref="AP528:AQ528"/>
    <mergeCell ref="A530:B530"/>
    <mergeCell ref="D530:J530"/>
    <mergeCell ref="L530:M530"/>
    <mergeCell ref="AP530:AQ530"/>
    <mergeCell ref="A524:B524"/>
    <mergeCell ref="D524:J524"/>
    <mergeCell ref="L524:M524"/>
    <mergeCell ref="AP524:AQ524"/>
    <mergeCell ref="A526:B526"/>
    <mergeCell ref="D526:J526"/>
    <mergeCell ref="L526:M526"/>
    <mergeCell ref="AP526:AQ526"/>
    <mergeCell ref="A520:B520"/>
    <mergeCell ref="D520:J520"/>
    <mergeCell ref="L520:M520"/>
    <mergeCell ref="AP520:AQ520"/>
    <mergeCell ref="A522:B522"/>
    <mergeCell ref="D522:J522"/>
    <mergeCell ref="L522:M522"/>
    <mergeCell ref="AP522:AQ522"/>
    <mergeCell ref="A516:B516"/>
    <mergeCell ref="D516:J516"/>
    <mergeCell ref="L516:M516"/>
    <mergeCell ref="AP516:AQ516"/>
    <mergeCell ref="A518:B518"/>
    <mergeCell ref="D518:J518"/>
    <mergeCell ref="L518:M518"/>
    <mergeCell ref="AP518:AQ518"/>
    <mergeCell ref="A512:M512"/>
    <mergeCell ref="AP512:AQ512"/>
    <mergeCell ref="A514:B514"/>
    <mergeCell ref="D514:J514"/>
    <mergeCell ref="L514:M514"/>
    <mergeCell ref="AP514:AQ514"/>
    <mergeCell ref="A508:B508"/>
    <mergeCell ref="D508:J508"/>
    <mergeCell ref="L508:M508"/>
    <mergeCell ref="AP508:AQ508"/>
    <mergeCell ref="A510:B510"/>
    <mergeCell ref="D510:J510"/>
    <mergeCell ref="L510:M510"/>
    <mergeCell ref="AP510:AQ510"/>
    <mergeCell ref="A504:B504"/>
    <mergeCell ref="D504:J504"/>
    <mergeCell ref="L504:M504"/>
    <mergeCell ref="AP504:AQ504"/>
    <mergeCell ref="A506:B506"/>
    <mergeCell ref="D506:J506"/>
    <mergeCell ref="L506:M506"/>
    <mergeCell ref="AP506:AQ506"/>
    <mergeCell ref="A500:B500"/>
    <mergeCell ref="D500:J500"/>
    <mergeCell ref="L500:M500"/>
    <mergeCell ref="AP500:AQ500"/>
    <mergeCell ref="A502:B502"/>
    <mergeCell ref="D502:J502"/>
    <mergeCell ref="L502:M502"/>
    <mergeCell ref="AP502:AQ502"/>
    <mergeCell ref="A496:B496"/>
    <mergeCell ref="D496:J496"/>
    <mergeCell ref="L496:M496"/>
    <mergeCell ref="AP496:AQ496"/>
    <mergeCell ref="A498:B498"/>
    <mergeCell ref="D498:J498"/>
    <mergeCell ref="L498:M498"/>
    <mergeCell ref="AP498:AQ498"/>
    <mergeCell ref="A492:B492"/>
    <mergeCell ref="D492:J492"/>
    <mergeCell ref="L492:M492"/>
    <mergeCell ref="AP492:AQ492"/>
    <mergeCell ref="A494:B494"/>
    <mergeCell ref="D494:J494"/>
    <mergeCell ref="L494:M494"/>
    <mergeCell ref="AP494:AQ494"/>
    <mergeCell ref="A488:B488"/>
    <mergeCell ref="D488:J488"/>
    <mergeCell ref="L488:M488"/>
    <mergeCell ref="AP488:AQ488"/>
    <mergeCell ref="A490:B490"/>
    <mergeCell ref="D490:J490"/>
    <mergeCell ref="L490:M490"/>
    <mergeCell ref="AP490:AQ490"/>
    <mergeCell ref="A484:B484"/>
    <mergeCell ref="D484:J484"/>
    <mergeCell ref="L484:M484"/>
    <mergeCell ref="AP484:AQ484"/>
    <mergeCell ref="A486:B486"/>
    <mergeCell ref="D486:J486"/>
    <mergeCell ref="L486:M486"/>
    <mergeCell ref="AP486:AQ486"/>
    <mergeCell ref="A480:B480"/>
    <mergeCell ref="D480:J480"/>
    <mergeCell ref="L480:M480"/>
    <mergeCell ref="AP480:AQ480"/>
    <mergeCell ref="A482:B482"/>
    <mergeCell ref="D482:J482"/>
    <mergeCell ref="L482:M482"/>
    <mergeCell ref="AP482:AQ482"/>
    <mergeCell ref="A476:B476"/>
    <mergeCell ref="D476:J476"/>
    <mergeCell ref="L476:M476"/>
    <mergeCell ref="AP476:AQ476"/>
    <mergeCell ref="A478:B478"/>
    <mergeCell ref="D478:J478"/>
    <mergeCell ref="L478:M478"/>
    <mergeCell ref="AP478:AQ478"/>
    <mergeCell ref="A472:B472"/>
    <mergeCell ref="D472:J472"/>
    <mergeCell ref="L472:M472"/>
    <mergeCell ref="AP472:AQ472"/>
    <mergeCell ref="A474:B474"/>
    <mergeCell ref="D474:J474"/>
    <mergeCell ref="L474:M474"/>
    <mergeCell ref="AP474:AQ474"/>
    <mergeCell ref="A468:B468"/>
    <mergeCell ref="D468:J468"/>
    <mergeCell ref="L468:M468"/>
    <mergeCell ref="AP468:AQ468"/>
    <mergeCell ref="A470:B470"/>
    <mergeCell ref="D470:J470"/>
    <mergeCell ref="L470:M470"/>
    <mergeCell ref="AP470:AQ470"/>
    <mergeCell ref="A464:B464"/>
    <mergeCell ref="D464:J464"/>
    <mergeCell ref="L464:M464"/>
    <mergeCell ref="AP464:AQ464"/>
    <mergeCell ref="A466:B466"/>
    <mergeCell ref="D466:J466"/>
    <mergeCell ref="L466:M466"/>
    <mergeCell ref="AP466:AQ466"/>
    <mergeCell ref="A460:B460"/>
    <mergeCell ref="D460:J460"/>
    <mergeCell ref="L460:M460"/>
    <mergeCell ref="AP460:AQ460"/>
    <mergeCell ref="A462:B462"/>
    <mergeCell ref="D462:J462"/>
    <mergeCell ref="L462:M462"/>
    <mergeCell ref="AP462:AQ462"/>
    <mergeCell ref="A456:B456"/>
    <mergeCell ref="D456:J456"/>
    <mergeCell ref="L456:M456"/>
    <mergeCell ref="AP456:AQ456"/>
    <mergeCell ref="A458:B458"/>
    <mergeCell ref="D458:J458"/>
    <mergeCell ref="L458:M458"/>
    <mergeCell ref="AP458:AQ458"/>
    <mergeCell ref="A452:B452"/>
    <mergeCell ref="D452:J452"/>
    <mergeCell ref="L452:M452"/>
    <mergeCell ref="AP452:AQ452"/>
    <mergeCell ref="A454:B454"/>
    <mergeCell ref="D454:J454"/>
    <mergeCell ref="L454:M454"/>
    <mergeCell ref="AP454:AQ454"/>
    <mergeCell ref="A448:B448"/>
    <mergeCell ref="D448:J448"/>
    <mergeCell ref="L448:M448"/>
    <mergeCell ref="AP448:AQ448"/>
    <mergeCell ref="A450:B450"/>
    <mergeCell ref="D450:J450"/>
    <mergeCell ref="L450:M450"/>
    <mergeCell ref="AP450:AQ450"/>
    <mergeCell ref="A444:B444"/>
    <mergeCell ref="D444:J444"/>
    <mergeCell ref="L444:M444"/>
    <mergeCell ref="AP444:AQ444"/>
    <mergeCell ref="A446:B446"/>
    <mergeCell ref="D446:J446"/>
    <mergeCell ref="L446:M446"/>
    <mergeCell ref="AP446:AQ446"/>
    <mergeCell ref="A440:B440"/>
    <mergeCell ref="D440:J440"/>
    <mergeCell ref="L440:M440"/>
    <mergeCell ref="AP440:AQ440"/>
    <mergeCell ref="A442:B442"/>
    <mergeCell ref="D442:J442"/>
    <mergeCell ref="L442:M442"/>
    <mergeCell ref="AP442:AQ442"/>
    <mergeCell ref="A436:B436"/>
    <mergeCell ref="D436:J436"/>
    <mergeCell ref="L436:M436"/>
    <mergeCell ref="AP436:AQ436"/>
    <mergeCell ref="A438:B438"/>
    <mergeCell ref="D438:J438"/>
    <mergeCell ref="L438:M438"/>
    <mergeCell ref="AP438:AQ438"/>
    <mergeCell ref="A432:B432"/>
    <mergeCell ref="D432:J432"/>
    <mergeCell ref="L432:M432"/>
    <mergeCell ref="AP432:AQ432"/>
    <mergeCell ref="A434:B434"/>
    <mergeCell ref="D434:J434"/>
    <mergeCell ref="L434:M434"/>
    <mergeCell ref="AP434:AQ434"/>
    <mergeCell ref="A428:B428"/>
    <mergeCell ref="D428:J428"/>
    <mergeCell ref="L428:M428"/>
    <mergeCell ref="AP428:AQ428"/>
    <mergeCell ref="A430:B430"/>
    <mergeCell ref="D430:J430"/>
    <mergeCell ref="L430:M430"/>
    <mergeCell ref="AP430:AQ430"/>
    <mergeCell ref="A424:B424"/>
    <mergeCell ref="D424:J424"/>
    <mergeCell ref="L424:M424"/>
    <mergeCell ref="AP424:AQ424"/>
    <mergeCell ref="A426:B426"/>
    <mergeCell ref="D426:J426"/>
    <mergeCell ref="L426:M426"/>
    <mergeCell ref="AP426:AQ426"/>
    <mergeCell ref="A420:B420"/>
    <mergeCell ref="D420:J420"/>
    <mergeCell ref="L420:M420"/>
    <mergeCell ref="AP420:AQ420"/>
    <mergeCell ref="A422:B422"/>
    <mergeCell ref="D422:J422"/>
    <mergeCell ref="L422:M422"/>
    <mergeCell ref="AP422:AQ422"/>
    <mergeCell ref="A416:B416"/>
    <mergeCell ref="D416:J416"/>
    <mergeCell ref="L416:M416"/>
    <mergeCell ref="AP416:AQ416"/>
    <mergeCell ref="A418:B418"/>
    <mergeCell ref="D418:J418"/>
    <mergeCell ref="L418:M418"/>
    <mergeCell ref="AP418:AQ418"/>
    <mergeCell ref="A412:B412"/>
    <mergeCell ref="D412:J412"/>
    <mergeCell ref="L412:M412"/>
    <mergeCell ref="AP412:AQ412"/>
    <mergeCell ref="A414:M414"/>
    <mergeCell ref="AP414:AQ414"/>
    <mergeCell ref="A408:B408"/>
    <mergeCell ref="D408:J408"/>
    <mergeCell ref="L408:M408"/>
    <mergeCell ref="AP408:AQ408"/>
    <mergeCell ref="A410:B410"/>
    <mergeCell ref="D410:J410"/>
    <mergeCell ref="L410:M410"/>
    <mergeCell ref="AP410:AQ410"/>
    <mergeCell ref="A404:B404"/>
    <mergeCell ref="D404:J404"/>
    <mergeCell ref="L404:M404"/>
    <mergeCell ref="AP404:AQ404"/>
    <mergeCell ref="A406:B406"/>
    <mergeCell ref="D406:J406"/>
    <mergeCell ref="L406:M406"/>
    <mergeCell ref="AP406:AQ406"/>
    <mergeCell ref="A400:B400"/>
    <mergeCell ref="D400:J400"/>
    <mergeCell ref="L400:M400"/>
    <mergeCell ref="AP400:AQ400"/>
    <mergeCell ref="A402:B402"/>
    <mergeCell ref="D402:J402"/>
    <mergeCell ref="L402:M402"/>
    <mergeCell ref="AP402:AQ402"/>
    <mergeCell ref="A396:B396"/>
    <mergeCell ref="D396:J396"/>
    <mergeCell ref="L396:M396"/>
    <mergeCell ref="AP396:AQ396"/>
    <mergeCell ref="A398:B398"/>
    <mergeCell ref="D398:J398"/>
    <mergeCell ref="L398:M398"/>
    <mergeCell ref="AP398:AQ398"/>
    <mergeCell ref="A392:B392"/>
    <mergeCell ref="D392:J392"/>
    <mergeCell ref="L392:M392"/>
    <mergeCell ref="AP392:AQ392"/>
    <mergeCell ref="A394:B394"/>
    <mergeCell ref="D394:J394"/>
    <mergeCell ref="L394:M394"/>
    <mergeCell ref="AP394:AQ394"/>
    <mergeCell ref="A388:B388"/>
    <mergeCell ref="D388:J388"/>
    <mergeCell ref="L388:M388"/>
    <mergeCell ref="AP388:AQ388"/>
    <mergeCell ref="A390:B390"/>
    <mergeCell ref="D390:J390"/>
    <mergeCell ref="L390:M390"/>
    <mergeCell ref="AP390:AQ390"/>
    <mergeCell ref="A384:B384"/>
    <mergeCell ref="D384:J384"/>
    <mergeCell ref="L384:M384"/>
    <mergeCell ref="AP384:AQ384"/>
    <mergeCell ref="A386:B386"/>
    <mergeCell ref="D386:J386"/>
    <mergeCell ref="L386:M386"/>
    <mergeCell ref="AP386:AQ386"/>
    <mergeCell ref="A380:B380"/>
    <mergeCell ref="D380:J380"/>
    <mergeCell ref="L380:M380"/>
    <mergeCell ref="AP380:AQ380"/>
    <mergeCell ref="A382:B382"/>
    <mergeCell ref="D382:J382"/>
    <mergeCell ref="L382:M382"/>
    <mergeCell ref="AP382:AQ382"/>
    <mergeCell ref="A376:B376"/>
    <mergeCell ref="D376:J376"/>
    <mergeCell ref="L376:M376"/>
    <mergeCell ref="AP376:AQ376"/>
    <mergeCell ref="A378:B378"/>
    <mergeCell ref="D378:J378"/>
    <mergeCell ref="L378:M378"/>
    <mergeCell ref="AP378:AQ378"/>
    <mergeCell ref="A372:B372"/>
    <mergeCell ref="D372:J372"/>
    <mergeCell ref="L372:M372"/>
    <mergeCell ref="AP372:AQ372"/>
    <mergeCell ref="A374:B374"/>
    <mergeCell ref="D374:J374"/>
    <mergeCell ref="L374:M374"/>
    <mergeCell ref="AP374:AQ374"/>
    <mergeCell ref="A368:B368"/>
    <mergeCell ref="D368:J368"/>
    <mergeCell ref="L368:M368"/>
    <mergeCell ref="AP368:AQ368"/>
    <mergeCell ref="A370:B370"/>
    <mergeCell ref="D370:J370"/>
    <mergeCell ref="L370:M370"/>
    <mergeCell ref="AP370:AQ370"/>
    <mergeCell ref="A364:B364"/>
    <mergeCell ref="D364:J364"/>
    <mergeCell ref="L364:M364"/>
    <mergeCell ref="AP364:AQ364"/>
    <mergeCell ref="A366:B366"/>
    <mergeCell ref="D366:J366"/>
    <mergeCell ref="L366:M366"/>
    <mergeCell ref="AP366:AQ366"/>
    <mergeCell ref="A360:B360"/>
    <mergeCell ref="D360:J360"/>
    <mergeCell ref="L360:M360"/>
    <mergeCell ref="AP360:AQ360"/>
    <mergeCell ref="A362:B362"/>
    <mergeCell ref="D362:J362"/>
    <mergeCell ref="L362:M362"/>
    <mergeCell ref="AP362:AQ362"/>
    <mergeCell ref="A356:B356"/>
    <mergeCell ref="D356:J356"/>
    <mergeCell ref="L356:M356"/>
    <mergeCell ref="AP356:AQ356"/>
    <mergeCell ref="A358:B358"/>
    <mergeCell ref="D358:J358"/>
    <mergeCell ref="L358:M358"/>
    <mergeCell ref="AP358:AQ358"/>
    <mergeCell ref="A352:B352"/>
    <mergeCell ref="D352:J352"/>
    <mergeCell ref="L352:M352"/>
    <mergeCell ref="AP352:AQ352"/>
    <mergeCell ref="A354:B354"/>
    <mergeCell ref="D354:J354"/>
    <mergeCell ref="L354:M354"/>
    <mergeCell ref="AP354:AQ354"/>
    <mergeCell ref="A348:B348"/>
    <mergeCell ref="D348:J348"/>
    <mergeCell ref="L348:M348"/>
    <mergeCell ref="AP348:AQ348"/>
    <mergeCell ref="A350:B350"/>
    <mergeCell ref="D350:J350"/>
    <mergeCell ref="L350:M350"/>
    <mergeCell ref="AP350:AQ350"/>
    <mergeCell ref="A344:B344"/>
    <mergeCell ref="D344:J344"/>
    <mergeCell ref="L344:M344"/>
    <mergeCell ref="AP344:AQ344"/>
    <mergeCell ref="A346:B346"/>
    <mergeCell ref="D346:J346"/>
    <mergeCell ref="L346:M346"/>
    <mergeCell ref="AP346:AQ346"/>
    <mergeCell ref="A340:B340"/>
    <mergeCell ref="D340:J340"/>
    <mergeCell ref="L340:M340"/>
    <mergeCell ref="AP340:AQ340"/>
    <mergeCell ref="A342:B342"/>
    <mergeCell ref="D342:J342"/>
    <mergeCell ref="L342:M342"/>
    <mergeCell ref="AP342:AQ342"/>
    <mergeCell ref="A336:B336"/>
    <mergeCell ref="D336:J336"/>
    <mergeCell ref="L336:M336"/>
    <mergeCell ref="AP336:AQ336"/>
    <mergeCell ref="A338:B338"/>
    <mergeCell ref="D338:J338"/>
    <mergeCell ref="L338:M338"/>
    <mergeCell ref="AP338:AQ338"/>
    <mergeCell ref="A332:B332"/>
    <mergeCell ref="D332:J332"/>
    <mergeCell ref="L332:M332"/>
    <mergeCell ref="AP332:AQ332"/>
    <mergeCell ref="A334:B334"/>
    <mergeCell ref="D334:J334"/>
    <mergeCell ref="L334:M334"/>
    <mergeCell ref="AP334:AQ334"/>
    <mergeCell ref="A328:B328"/>
    <mergeCell ref="D328:J328"/>
    <mergeCell ref="L328:M328"/>
    <mergeCell ref="AP328:AQ328"/>
    <mergeCell ref="A330:B330"/>
    <mergeCell ref="D330:J330"/>
    <mergeCell ref="L330:M330"/>
    <mergeCell ref="AP330:AQ330"/>
    <mergeCell ref="A324:B324"/>
    <mergeCell ref="D324:J324"/>
    <mergeCell ref="L324:M324"/>
    <mergeCell ref="AP324:AQ324"/>
    <mergeCell ref="A326:B326"/>
    <mergeCell ref="D326:J326"/>
    <mergeCell ref="L326:M326"/>
    <mergeCell ref="AP326:AQ326"/>
    <mergeCell ref="A320:B320"/>
    <mergeCell ref="D320:J320"/>
    <mergeCell ref="L320:M320"/>
    <mergeCell ref="AP320:AQ320"/>
    <mergeCell ref="A322:B322"/>
    <mergeCell ref="D322:J322"/>
    <mergeCell ref="L322:M322"/>
    <mergeCell ref="AP322:AQ322"/>
    <mergeCell ref="A316:M316"/>
    <mergeCell ref="AP316:AQ316"/>
    <mergeCell ref="A318:B318"/>
    <mergeCell ref="D318:J318"/>
    <mergeCell ref="L318:M318"/>
    <mergeCell ref="AP318:AQ318"/>
    <mergeCell ref="A312:B312"/>
    <mergeCell ref="D312:J312"/>
    <mergeCell ref="L312:M312"/>
    <mergeCell ref="AP312:AQ312"/>
    <mergeCell ref="A314:B314"/>
    <mergeCell ref="D314:J314"/>
    <mergeCell ref="L314:M314"/>
    <mergeCell ref="AP314:AQ314"/>
    <mergeCell ref="A308:B308"/>
    <mergeCell ref="D308:J308"/>
    <mergeCell ref="L308:M308"/>
    <mergeCell ref="AP308:AQ308"/>
    <mergeCell ref="A310:B310"/>
    <mergeCell ref="D310:J310"/>
    <mergeCell ref="L310:M310"/>
    <mergeCell ref="AP310:AQ310"/>
    <mergeCell ref="A304:B304"/>
    <mergeCell ref="D304:J304"/>
    <mergeCell ref="L304:M304"/>
    <mergeCell ref="AP304:AQ304"/>
    <mergeCell ref="A306:B306"/>
    <mergeCell ref="D306:J306"/>
    <mergeCell ref="L306:M306"/>
    <mergeCell ref="AP306:AQ306"/>
    <mergeCell ref="A300:B300"/>
    <mergeCell ref="D300:J300"/>
    <mergeCell ref="L300:M300"/>
    <mergeCell ref="AP300:AQ300"/>
    <mergeCell ref="A302:B302"/>
    <mergeCell ref="D302:J302"/>
    <mergeCell ref="L302:M302"/>
    <mergeCell ref="AP302:AQ302"/>
    <mergeCell ref="A296:B296"/>
    <mergeCell ref="D296:J296"/>
    <mergeCell ref="L296:M296"/>
    <mergeCell ref="AP296:AQ296"/>
    <mergeCell ref="A298:B298"/>
    <mergeCell ref="D298:J298"/>
    <mergeCell ref="L298:M298"/>
    <mergeCell ref="AP298:AQ298"/>
    <mergeCell ref="A292:B292"/>
    <mergeCell ref="D292:J292"/>
    <mergeCell ref="L292:M292"/>
    <mergeCell ref="AP292:AQ292"/>
    <mergeCell ref="A294:B294"/>
    <mergeCell ref="D294:J294"/>
    <mergeCell ref="L294:M294"/>
    <mergeCell ref="AP294:AQ294"/>
    <mergeCell ref="A288:B288"/>
    <mergeCell ref="D288:J288"/>
    <mergeCell ref="L288:M288"/>
    <mergeCell ref="AP288:AQ288"/>
    <mergeCell ref="A290:B290"/>
    <mergeCell ref="D290:J290"/>
    <mergeCell ref="L290:M290"/>
    <mergeCell ref="AP290:AQ290"/>
    <mergeCell ref="A284:B284"/>
    <mergeCell ref="D284:J284"/>
    <mergeCell ref="L284:M284"/>
    <mergeCell ref="AP284:AQ284"/>
    <mergeCell ref="A286:B286"/>
    <mergeCell ref="D286:J286"/>
    <mergeCell ref="L286:M286"/>
    <mergeCell ref="AP286:AQ286"/>
    <mergeCell ref="A280:B280"/>
    <mergeCell ref="D280:J280"/>
    <mergeCell ref="L280:M280"/>
    <mergeCell ref="AP280:AQ280"/>
    <mergeCell ref="A282:B282"/>
    <mergeCell ref="D282:J282"/>
    <mergeCell ref="L282:M282"/>
    <mergeCell ref="AP282:AQ282"/>
    <mergeCell ref="A276:B276"/>
    <mergeCell ref="D276:J276"/>
    <mergeCell ref="L276:M276"/>
    <mergeCell ref="AP276:AQ276"/>
    <mergeCell ref="A278:B278"/>
    <mergeCell ref="D278:J278"/>
    <mergeCell ref="L278:M278"/>
    <mergeCell ref="AP278:AQ278"/>
    <mergeCell ref="A272:B272"/>
    <mergeCell ref="D272:J272"/>
    <mergeCell ref="L272:M272"/>
    <mergeCell ref="AP272:AQ272"/>
    <mergeCell ref="A274:B274"/>
    <mergeCell ref="D274:J274"/>
    <mergeCell ref="L274:M274"/>
    <mergeCell ref="AP274:AQ274"/>
    <mergeCell ref="A268:B268"/>
    <mergeCell ref="AP268:AQ268"/>
    <mergeCell ref="A270:B270"/>
    <mergeCell ref="D270:J270"/>
    <mergeCell ref="L270:M270"/>
    <mergeCell ref="AP270:AQ270"/>
    <mergeCell ref="A262:B262"/>
    <mergeCell ref="AP262:AQ262"/>
    <mergeCell ref="A264:B264"/>
    <mergeCell ref="AP264:AQ264"/>
    <mergeCell ref="A266:B266"/>
    <mergeCell ref="AP266:AQ266"/>
    <mergeCell ref="A257:B257"/>
    <mergeCell ref="D257:J257"/>
    <mergeCell ref="L257:M257"/>
    <mergeCell ref="AP257:AQ257"/>
    <mergeCell ref="A260:B260"/>
    <mergeCell ref="D260:J260"/>
    <mergeCell ref="L260:M260"/>
    <mergeCell ref="AP260:AQ260"/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49:M24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B191"/>
    <mergeCell ref="D191:J191"/>
    <mergeCell ref="L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P113:AQ113"/>
    <mergeCell ref="A114:B114"/>
    <mergeCell ref="D114:J114"/>
    <mergeCell ref="L114:M114"/>
    <mergeCell ref="AP115:AQ115"/>
    <mergeCell ref="A116:B116"/>
    <mergeCell ref="D116:J116"/>
    <mergeCell ref="L116:M116"/>
    <mergeCell ref="A109:B109"/>
    <mergeCell ref="D109:J109"/>
    <mergeCell ref="L109:M109"/>
    <mergeCell ref="AP109:AQ109"/>
    <mergeCell ref="AP111:AQ111"/>
    <mergeCell ref="A112:B112"/>
    <mergeCell ref="D112:J112"/>
    <mergeCell ref="L112:M112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2019-11-27T11:50:38Z</dcterms:created>
  <dcterms:modified xsi:type="dcterms:W3CDTF">2019-11-27T11:52:16Z</dcterms:modified>
</cp:coreProperties>
</file>