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50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75" i="1" l="1"/>
  <c r="AV275" i="1"/>
  <c r="AP275" i="1" s="1"/>
  <c r="AS275" i="1" s="1"/>
  <c r="P275" i="1"/>
  <c r="O275" i="1"/>
  <c r="L275" i="1"/>
  <c r="D275" i="1"/>
  <c r="AW273" i="1"/>
  <c r="AV273" i="1"/>
  <c r="AP273" i="1" s="1"/>
  <c r="AS273" i="1" s="1"/>
  <c r="P273" i="1"/>
  <c r="O273" i="1"/>
  <c r="L273" i="1"/>
  <c r="D273" i="1"/>
  <c r="AW271" i="1"/>
  <c r="AV271" i="1"/>
  <c r="AP271" i="1" s="1"/>
  <c r="AS271" i="1" s="1"/>
  <c r="P271" i="1"/>
  <c r="O271" i="1"/>
  <c r="L271" i="1"/>
  <c r="D271" i="1"/>
  <c r="AW269" i="1"/>
  <c r="AV269" i="1"/>
  <c r="AP269" i="1" s="1"/>
  <c r="AS269" i="1" s="1"/>
  <c r="P269" i="1"/>
  <c r="O269" i="1"/>
  <c r="L269" i="1"/>
  <c r="D269" i="1"/>
  <c r="AW267" i="1"/>
  <c r="AV267" i="1"/>
  <c r="AP267" i="1" s="1"/>
  <c r="AS267" i="1" s="1"/>
  <c r="P267" i="1"/>
  <c r="O267" i="1"/>
  <c r="L267" i="1"/>
  <c r="D267" i="1"/>
  <c r="AW265" i="1"/>
  <c r="AV265" i="1"/>
  <c r="AP265" i="1" s="1"/>
  <c r="AS265" i="1" s="1"/>
  <c r="P265" i="1"/>
  <c r="O265" i="1"/>
  <c r="L265" i="1"/>
  <c r="D265" i="1"/>
  <c r="AW261" i="1"/>
  <c r="AV261" i="1"/>
  <c r="AP261" i="1" s="1"/>
  <c r="AS261" i="1" s="1"/>
  <c r="O261" i="1"/>
  <c r="L261" i="1"/>
  <c r="D261" i="1"/>
  <c r="AW259" i="1"/>
  <c r="AV259" i="1"/>
  <c r="AP259" i="1" s="1"/>
  <c r="AS259" i="1" s="1"/>
  <c r="O259" i="1"/>
  <c r="L259" i="1"/>
  <c r="D259" i="1"/>
  <c r="AW257" i="1"/>
  <c r="AV257" i="1"/>
  <c r="AP257" i="1"/>
  <c r="AS257" i="1" s="1"/>
  <c r="O257" i="1"/>
  <c r="L257" i="1"/>
  <c r="D257" i="1"/>
  <c r="AW255" i="1"/>
  <c r="AV255" i="1"/>
  <c r="AP255" i="1"/>
  <c r="AS255" i="1" s="1"/>
  <c r="O255" i="1"/>
  <c r="L255" i="1"/>
  <c r="D255" i="1"/>
  <c r="AW253" i="1"/>
  <c r="AV253" i="1"/>
  <c r="AP253" i="1" s="1"/>
  <c r="AS253" i="1" s="1"/>
  <c r="P253" i="1"/>
  <c r="O253" i="1"/>
  <c r="L253" i="1"/>
  <c r="D253" i="1"/>
  <c r="AW251" i="1"/>
  <c r="AV251" i="1"/>
  <c r="AP251" i="1" s="1"/>
  <c r="AS251" i="1" s="1"/>
  <c r="P251" i="1"/>
  <c r="O251" i="1"/>
  <c r="L251" i="1"/>
  <c r="D251" i="1"/>
  <c r="AW247" i="1"/>
  <c r="AV247" i="1"/>
  <c r="AP247" i="1" s="1"/>
  <c r="AS247" i="1" s="1"/>
  <c r="O247" i="1"/>
  <c r="L247" i="1"/>
  <c r="D247" i="1"/>
  <c r="AW245" i="1"/>
  <c r="AV245" i="1"/>
  <c r="AP245" i="1" s="1"/>
  <c r="AS245" i="1" s="1"/>
  <c r="O245" i="1"/>
  <c r="L245" i="1"/>
  <c r="D245" i="1"/>
  <c r="AW243" i="1"/>
  <c r="AV243" i="1"/>
  <c r="AP243" i="1"/>
  <c r="AS243" i="1" s="1"/>
  <c r="O243" i="1"/>
  <c r="L243" i="1"/>
  <c r="D243" i="1"/>
  <c r="AW241" i="1"/>
  <c r="AV241" i="1"/>
  <c r="AP241" i="1"/>
  <c r="AS241" i="1" s="1"/>
  <c r="O241" i="1"/>
  <c r="L241" i="1"/>
  <c r="D241" i="1"/>
  <c r="AW239" i="1"/>
  <c r="AV239" i="1"/>
  <c r="AP239" i="1" s="1"/>
  <c r="AS239" i="1" s="1"/>
  <c r="O239" i="1"/>
  <c r="L239" i="1"/>
  <c r="D239" i="1"/>
  <c r="AW237" i="1"/>
  <c r="AV237" i="1"/>
  <c r="AP237" i="1" s="1"/>
  <c r="AS237" i="1" s="1"/>
  <c r="O237" i="1"/>
  <c r="L237" i="1"/>
  <c r="D237" i="1"/>
  <c r="AW235" i="1"/>
  <c r="AV235" i="1"/>
  <c r="AP235" i="1"/>
  <c r="AS235" i="1" s="1"/>
  <c r="P235" i="1"/>
  <c r="O235" i="1"/>
  <c r="L235" i="1"/>
  <c r="D235" i="1"/>
  <c r="AW233" i="1"/>
  <c r="AV233" i="1"/>
  <c r="AP233" i="1"/>
  <c r="AS233" i="1" s="1"/>
  <c r="P233" i="1"/>
  <c r="O233" i="1"/>
  <c r="L233" i="1"/>
  <c r="D233" i="1"/>
  <c r="AW231" i="1"/>
  <c r="AV231" i="1"/>
  <c r="AP231" i="1"/>
  <c r="AS231" i="1" s="1"/>
  <c r="P231" i="1"/>
  <c r="O231" i="1"/>
  <c r="L231" i="1"/>
  <c r="D231" i="1"/>
  <c r="AW227" i="1"/>
  <c r="AV227" i="1"/>
  <c r="AP227" i="1"/>
  <c r="AS227" i="1" s="1"/>
  <c r="O227" i="1"/>
  <c r="L227" i="1"/>
  <c r="D227" i="1"/>
  <c r="AW225" i="1"/>
  <c r="AV225" i="1"/>
  <c r="AP225" i="1"/>
  <c r="AS225" i="1" s="1"/>
  <c r="O225" i="1"/>
  <c r="L225" i="1"/>
  <c r="D225" i="1"/>
  <c r="AW223" i="1"/>
  <c r="AV223" i="1"/>
  <c r="AP223" i="1" s="1"/>
  <c r="AS223" i="1" s="1"/>
  <c r="O223" i="1"/>
  <c r="L223" i="1"/>
  <c r="D223" i="1"/>
  <c r="AW221" i="1"/>
  <c r="AV221" i="1"/>
  <c r="AP221" i="1" s="1"/>
  <c r="AS221" i="1" s="1"/>
  <c r="P221" i="1"/>
  <c r="O221" i="1"/>
  <c r="L221" i="1"/>
  <c r="D221" i="1"/>
  <c r="AW219" i="1"/>
  <c r="AV219" i="1"/>
  <c r="AP219" i="1" s="1"/>
  <c r="AS219" i="1" s="1"/>
  <c r="P219" i="1"/>
  <c r="O219" i="1"/>
  <c r="L219" i="1"/>
  <c r="D219" i="1"/>
  <c r="AW217" i="1"/>
  <c r="AV217" i="1"/>
  <c r="AP217" i="1" s="1"/>
  <c r="AS217" i="1" s="1"/>
  <c r="P217" i="1"/>
  <c r="O217" i="1"/>
  <c r="L217" i="1"/>
  <c r="D217" i="1"/>
  <c r="AW215" i="1"/>
  <c r="AV215" i="1"/>
  <c r="AP215" i="1" s="1"/>
  <c r="AS215" i="1" s="1"/>
  <c r="P215" i="1"/>
  <c r="O215" i="1"/>
  <c r="L215" i="1"/>
  <c r="D215" i="1"/>
  <c r="AW213" i="1"/>
  <c r="AV213" i="1"/>
  <c r="AP213" i="1" s="1"/>
  <c r="AS213" i="1" s="1"/>
  <c r="P213" i="1"/>
  <c r="O213" i="1"/>
  <c r="L213" i="1"/>
  <c r="D213" i="1"/>
  <c r="AW211" i="1"/>
  <c r="AV211" i="1"/>
  <c r="AP211" i="1" s="1"/>
  <c r="AS211" i="1" s="1"/>
  <c r="P211" i="1"/>
  <c r="O211" i="1"/>
  <c r="L211" i="1"/>
  <c r="D211" i="1"/>
  <c r="AW209" i="1"/>
  <c r="AV209" i="1"/>
  <c r="AP209" i="1" s="1"/>
  <c r="AS209" i="1" s="1"/>
  <c r="P209" i="1"/>
  <c r="O209" i="1"/>
  <c r="L209" i="1"/>
  <c r="D209" i="1"/>
  <c r="AW207" i="1"/>
  <c r="AV207" i="1"/>
  <c r="AP207" i="1" s="1"/>
  <c r="AS207" i="1" s="1"/>
  <c r="P207" i="1"/>
  <c r="O207" i="1"/>
  <c r="L207" i="1"/>
  <c r="D207" i="1"/>
  <c r="AW205" i="1"/>
  <c r="AV205" i="1"/>
  <c r="AP205" i="1" s="1"/>
  <c r="AS205" i="1" s="1"/>
  <c r="P205" i="1"/>
  <c r="O205" i="1"/>
  <c r="L205" i="1"/>
  <c r="D205" i="1"/>
  <c r="AW203" i="1"/>
  <c r="AV203" i="1"/>
  <c r="AP203" i="1" s="1"/>
  <c r="AS203" i="1" s="1"/>
  <c r="P203" i="1"/>
  <c r="O203" i="1"/>
  <c r="L203" i="1"/>
  <c r="D203" i="1"/>
  <c r="AW201" i="1"/>
  <c r="AV201" i="1"/>
  <c r="AP201" i="1" s="1"/>
  <c r="AS201" i="1" s="1"/>
  <c r="P201" i="1"/>
  <c r="O201" i="1"/>
  <c r="L201" i="1"/>
  <c r="D201" i="1"/>
  <c r="AW199" i="1"/>
  <c r="AV199" i="1"/>
  <c r="AP199" i="1" s="1"/>
  <c r="AS199" i="1" s="1"/>
  <c r="P199" i="1"/>
  <c r="O199" i="1"/>
  <c r="L199" i="1"/>
  <c r="D199" i="1"/>
  <c r="AW197" i="1"/>
  <c r="AV197" i="1"/>
  <c r="AP197" i="1" s="1"/>
  <c r="AS197" i="1" s="1"/>
  <c r="P197" i="1"/>
  <c r="O197" i="1"/>
  <c r="L197" i="1"/>
  <c r="D197" i="1"/>
  <c r="AW195" i="1"/>
  <c r="AV195" i="1"/>
  <c r="AP195" i="1" s="1"/>
  <c r="AS195" i="1" s="1"/>
  <c r="P195" i="1"/>
  <c r="O195" i="1"/>
  <c r="L195" i="1"/>
  <c r="D195" i="1"/>
  <c r="AW193" i="1"/>
  <c r="AV193" i="1"/>
  <c r="AP193" i="1" s="1"/>
  <c r="AS193" i="1" s="1"/>
  <c r="P193" i="1"/>
  <c r="O193" i="1"/>
  <c r="L193" i="1"/>
  <c r="D193" i="1"/>
  <c r="AW185" i="1"/>
  <c r="AV185" i="1"/>
  <c r="AP185" i="1" s="1"/>
  <c r="AS185" i="1" s="1"/>
  <c r="P185" i="1"/>
  <c r="O185" i="1"/>
  <c r="L185" i="1"/>
  <c r="D185" i="1"/>
  <c r="AW183" i="1"/>
  <c r="AV183" i="1"/>
  <c r="AP183" i="1" s="1"/>
  <c r="AS183" i="1" s="1"/>
  <c r="P183" i="1"/>
  <c r="O183" i="1"/>
  <c r="L183" i="1"/>
  <c r="D183" i="1"/>
  <c r="AW181" i="1"/>
  <c r="AV181" i="1"/>
  <c r="AP181" i="1" s="1"/>
  <c r="AS181" i="1" s="1"/>
  <c r="P181" i="1"/>
  <c r="O181" i="1"/>
  <c r="L181" i="1"/>
  <c r="D181" i="1"/>
  <c r="AW179" i="1"/>
  <c r="AV179" i="1"/>
  <c r="AP179" i="1" s="1"/>
  <c r="AS179" i="1" s="1"/>
  <c r="P179" i="1"/>
  <c r="O179" i="1"/>
  <c r="L179" i="1"/>
  <c r="D179" i="1"/>
  <c r="AW177" i="1"/>
  <c r="AV177" i="1"/>
  <c r="AP177" i="1" s="1"/>
  <c r="AS177" i="1" s="1"/>
  <c r="P177" i="1"/>
  <c r="O177" i="1"/>
  <c r="L177" i="1"/>
  <c r="D177" i="1"/>
  <c r="AW175" i="1"/>
  <c r="AV175" i="1"/>
  <c r="AP175" i="1" s="1"/>
  <c r="AS175" i="1" s="1"/>
  <c r="P175" i="1"/>
  <c r="O175" i="1"/>
  <c r="L175" i="1"/>
  <c r="D175" i="1"/>
  <c r="AW173" i="1"/>
  <c r="AV173" i="1"/>
  <c r="AP173" i="1" s="1"/>
  <c r="AS173" i="1" s="1"/>
  <c r="P173" i="1"/>
  <c r="O173" i="1"/>
  <c r="L173" i="1"/>
  <c r="D173" i="1"/>
  <c r="AW171" i="1"/>
  <c r="AV171" i="1"/>
  <c r="AP171" i="1" s="1"/>
  <c r="AS171" i="1" s="1"/>
  <c r="P171" i="1"/>
  <c r="O171" i="1"/>
  <c r="L171" i="1"/>
  <c r="D171" i="1"/>
  <c r="AW168" i="1"/>
  <c r="AV168" i="1"/>
  <c r="AP168" i="1" s="1"/>
  <c r="AS168" i="1" s="1"/>
  <c r="P168" i="1"/>
  <c r="O168" i="1"/>
  <c r="L168" i="1"/>
  <c r="D168" i="1"/>
  <c r="AW166" i="1"/>
  <c r="AV166" i="1"/>
  <c r="AP166" i="1" s="1"/>
  <c r="AS166" i="1" s="1"/>
  <c r="P166" i="1"/>
  <c r="O166" i="1"/>
  <c r="L166" i="1"/>
  <c r="D166" i="1"/>
  <c r="AW164" i="1"/>
  <c r="AV164" i="1"/>
  <c r="AP164" i="1" s="1"/>
  <c r="AS164" i="1" s="1"/>
  <c r="P164" i="1"/>
  <c r="O164" i="1"/>
  <c r="L164" i="1"/>
  <c r="D164" i="1"/>
  <c r="AW162" i="1"/>
  <c r="AV162" i="1"/>
  <c r="AP162" i="1" s="1"/>
  <c r="AS162" i="1" s="1"/>
  <c r="P162" i="1"/>
  <c r="O162" i="1"/>
  <c r="L162" i="1"/>
  <c r="D162" i="1"/>
  <c r="AW160" i="1"/>
  <c r="AV160" i="1"/>
  <c r="AP160" i="1" s="1"/>
  <c r="AS160" i="1" s="1"/>
  <c r="P160" i="1"/>
  <c r="O160" i="1"/>
  <c r="L160" i="1"/>
  <c r="D160" i="1"/>
  <c r="AW158" i="1"/>
  <c r="AV158" i="1"/>
  <c r="AP158" i="1" s="1"/>
  <c r="AS158" i="1" s="1"/>
  <c r="P158" i="1"/>
  <c r="O158" i="1"/>
  <c r="L158" i="1"/>
  <c r="D158" i="1"/>
  <c r="AW156" i="1"/>
  <c r="AV156" i="1"/>
  <c r="AP156" i="1" s="1"/>
  <c r="AS156" i="1" s="1"/>
  <c r="P156" i="1"/>
  <c r="O156" i="1"/>
  <c r="L156" i="1"/>
  <c r="D156" i="1"/>
  <c r="AW154" i="1"/>
  <c r="AV154" i="1"/>
  <c r="AP154" i="1" s="1"/>
  <c r="AS154" i="1" s="1"/>
  <c r="P154" i="1"/>
  <c r="O154" i="1"/>
  <c r="L154" i="1"/>
  <c r="D154" i="1"/>
  <c r="AW152" i="1"/>
  <c r="AV152" i="1"/>
  <c r="AP152" i="1" s="1"/>
  <c r="AS152" i="1" s="1"/>
  <c r="P152" i="1"/>
  <c r="O152" i="1"/>
  <c r="L152" i="1"/>
  <c r="D152" i="1"/>
  <c r="AW150" i="1"/>
  <c r="AV150" i="1"/>
  <c r="AP150" i="1" s="1"/>
  <c r="AS150" i="1" s="1"/>
  <c r="P150" i="1"/>
  <c r="O150" i="1"/>
  <c r="L150" i="1"/>
  <c r="D150" i="1"/>
  <c r="AW148" i="1"/>
  <c r="AV148" i="1"/>
  <c r="AP148" i="1" s="1"/>
  <c r="AS148" i="1" s="1"/>
  <c r="P148" i="1"/>
  <c r="O148" i="1"/>
  <c r="L148" i="1"/>
  <c r="D148" i="1"/>
  <c r="AW146" i="1"/>
  <c r="AV146" i="1"/>
  <c r="AP146" i="1" s="1"/>
  <c r="AS146" i="1" s="1"/>
  <c r="P146" i="1"/>
  <c r="O146" i="1"/>
  <c r="L146" i="1"/>
  <c r="D146" i="1"/>
  <c r="AW144" i="1"/>
  <c r="AV144" i="1"/>
  <c r="AP144" i="1" s="1"/>
  <c r="AS144" i="1" s="1"/>
  <c r="P144" i="1"/>
  <c r="O144" i="1"/>
  <c r="L144" i="1"/>
  <c r="D144" i="1"/>
  <c r="AW142" i="1"/>
  <c r="AV142" i="1"/>
  <c r="AP142" i="1" s="1"/>
  <c r="AS142" i="1" s="1"/>
  <c r="P142" i="1"/>
  <c r="O142" i="1"/>
  <c r="L142" i="1"/>
  <c r="D142" i="1"/>
  <c r="AW140" i="1"/>
  <c r="AV140" i="1"/>
  <c r="AP140" i="1" s="1"/>
  <c r="AS140" i="1" s="1"/>
  <c r="P140" i="1"/>
  <c r="O140" i="1"/>
  <c r="L140" i="1"/>
  <c r="D140" i="1"/>
  <c r="AW138" i="1"/>
  <c r="AV138" i="1"/>
  <c r="AP138" i="1" s="1"/>
  <c r="AS138" i="1" s="1"/>
  <c r="P138" i="1"/>
  <c r="O138" i="1"/>
  <c r="L138" i="1"/>
  <c r="D138" i="1"/>
  <c r="AW136" i="1"/>
  <c r="AV136" i="1"/>
  <c r="AP136" i="1" s="1"/>
  <c r="AS136" i="1" s="1"/>
  <c r="P136" i="1"/>
  <c r="O136" i="1"/>
  <c r="L136" i="1"/>
  <c r="D136" i="1"/>
  <c r="AW134" i="1"/>
  <c r="AV134" i="1"/>
  <c r="AP134" i="1" s="1"/>
  <c r="AS134" i="1" s="1"/>
  <c r="P134" i="1"/>
  <c r="O134" i="1"/>
  <c r="L134" i="1"/>
  <c r="D134" i="1"/>
  <c r="AW132" i="1"/>
  <c r="AV132" i="1"/>
  <c r="AP132" i="1" s="1"/>
  <c r="AS132" i="1" s="1"/>
  <c r="P132" i="1"/>
  <c r="O132" i="1"/>
  <c r="L132" i="1"/>
  <c r="D132" i="1"/>
  <c r="AW128" i="1"/>
  <c r="AV128" i="1"/>
  <c r="AP128" i="1" s="1"/>
  <c r="AS128" i="1" s="1"/>
  <c r="P128" i="1"/>
  <c r="O128" i="1"/>
  <c r="L128" i="1"/>
  <c r="D128" i="1"/>
  <c r="AW126" i="1"/>
  <c r="AV126" i="1"/>
  <c r="AP126" i="1" s="1"/>
  <c r="AS126" i="1" s="1"/>
  <c r="P126" i="1"/>
  <c r="O126" i="1"/>
  <c r="L126" i="1"/>
  <c r="D126" i="1"/>
  <c r="AW124" i="1"/>
  <c r="AV124" i="1"/>
  <c r="AP124" i="1" s="1"/>
  <c r="AS124" i="1" s="1"/>
  <c r="P124" i="1"/>
  <c r="O124" i="1"/>
  <c r="L124" i="1"/>
  <c r="D124" i="1"/>
  <c r="AW123" i="1"/>
  <c r="AV123" i="1"/>
  <c r="AP123" i="1" s="1"/>
  <c r="AS123" i="1" s="1"/>
  <c r="P123" i="1"/>
  <c r="O123" i="1"/>
  <c r="L123" i="1"/>
  <c r="D123" i="1"/>
  <c r="AW121" i="1"/>
  <c r="AV121" i="1"/>
  <c r="AP121" i="1" s="1"/>
  <c r="AS121" i="1" s="1"/>
  <c r="P121" i="1"/>
  <c r="O121" i="1"/>
  <c r="L121" i="1"/>
  <c r="D121" i="1"/>
  <c r="AW119" i="1"/>
  <c r="AV119" i="1"/>
  <c r="AP119" i="1" s="1"/>
  <c r="AS119" i="1" s="1"/>
  <c r="P119" i="1"/>
  <c r="O119" i="1"/>
  <c r="L119" i="1"/>
  <c r="D119" i="1"/>
  <c r="AW117" i="1"/>
  <c r="AV117" i="1"/>
  <c r="AP117" i="1" s="1"/>
  <c r="AS117" i="1" s="1"/>
  <c r="P117" i="1"/>
  <c r="O117" i="1"/>
  <c r="L117" i="1"/>
  <c r="D117" i="1"/>
  <c r="AW115" i="1"/>
  <c r="AV115" i="1"/>
  <c r="AP115" i="1" s="1"/>
  <c r="AS115" i="1" s="1"/>
  <c r="P115" i="1"/>
  <c r="O115" i="1"/>
  <c r="L115" i="1"/>
  <c r="D115" i="1"/>
  <c r="AW113" i="1"/>
  <c r="AV113" i="1"/>
  <c r="AP113" i="1" s="1"/>
  <c r="AS113" i="1" s="1"/>
  <c r="P113" i="1"/>
  <c r="O113" i="1"/>
  <c r="L113" i="1"/>
  <c r="D113" i="1"/>
  <c r="AW111" i="1"/>
  <c r="AV111" i="1"/>
  <c r="AP111" i="1" s="1"/>
  <c r="AS111" i="1" s="1"/>
  <c r="P111" i="1"/>
  <c r="O111" i="1"/>
  <c r="L111" i="1"/>
  <c r="D111" i="1"/>
  <c r="AW109" i="1"/>
  <c r="AV109" i="1"/>
  <c r="AP109" i="1" s="1"/>
  <c r="AS109" i="1" s="1"/>
  <c r="P109" i="1"/>
  <c r="O109" i="1"/>
  <c r="L109" i="1"/>
  <c r="D109" i="1"/>
  <c r="AW107" i="1"/>
  <c r="AV107" i="1"/>
  <c r="AP107" i="1" s="1"/>
  <c r="AS107" i="1" s="1"/>
  <c r="P107" i="1"/>
  <c r="O107" i="1"/>
  <c r="L107" i="1"/>
  <c r="D107" i="1"/>
  <c r="AW105" i="1"/>
  <c r="AV105" i="1"/>
  <c r="AP105" i="1" s="1"/>
  <c r="AS105" i="1" s="1"/>
  <c r="P105" i="1"/>
  <c r="O105" i="1"/>
  <c r="L105" i="1"/>
  <c r="D105" i="1"/>
  <c r="AW103" i="1"/>
  <c r="AV103" i="1"/>
  <c r="AP103" i="1" s="1"/>
  <c r="AS103" i="1" s="1"/>
  <c r="P103" i="1"/>
  <c r="O103" i="1"/>
  <c r="L103" i="1"/>
  <c r="D103" i="1"/>
  <c r="AW101" i="1"/>
  <c r="AV101" i="1"/>
  <c r="AP101" i="1" s="1"/>
  <c r="AS101" i="1" s="1"/>
  <c r="P101" i="1"/>
  <c r="O101" i="1"/>
  <c r="L101" i="1"/>
  <c r="D101" i="1"/>
  <c r="AW99" i="1"/>
  <c r="AV99" i="1"/>
  <c r="AP99" i="1" s="1"/>
  <c r="AS99" i="1" s="1"/>
  <c r="P99" i="1"/>
  <c r="O99" i="1"/>
  <c r="L99" i="1"/>
  <c r="D99" i="1"/>
  <c r="AW97" i="1"/>
  <c r="AV97" i="1"/>
  <c r="AP97" i="1" s="1"/>
  <c r="AS97" i="1" s="1"/>
  <c r="P97" i="1"/>
  <c r="O97" i="1"/>
  <c r="L97" i="1"/>
  <c r="D97" i="1"/>
  <c r="AW95" i="1"/>
  <c r="AV95" i="1"/>
  <c r="AP95" i="1" s="1"/>
  <c r="AS95" i="1" s="1"/>
  <c r="P95" i="1"/>
  <c r="O95" i="1"/>
  <c r="L95" i="1"/>
  <c r="D95" i="1"/>
  <c r="AW93" i="1"/>
  <c r="AV93" i="1"/>
  <c r="AP93" i="1" s="1"/>
  <c r="AS93" i="1" s="1"/>
  <c r="P93" i="1"/>
  <c r="O93" i="1"/>
  <c r="L93" i="1"/>
  <c r="D93" i="1"/>
  <c r="AW91" i="1"/>
  <c r="AV91" i="1"/>
  <c r="AP91" i="1" s="1"/>
  <c r="AS91" i="1" s="1"/>
  <c r="P91" i="1"/>
  <c r="O91" i="1"/>
  <c r="L91" i="1"/>
  <c r="D91" i="1"/>
  <c r="AW89" i="1"/>
  <c r="AV89" i="1"/>
  <c r="AP89" i="1" s="1"/>
  <c r="AS89" i="1" s="1"/>
  <c r="P89" i="1"/>
  <c r="O89" i="1"/>
  <c r="L89" i="1"/>
  <c r="D89" i="1"/>
  <c r="AW87" i="1"/>
  <c r="AV87" i="1"/>
  <c r="AP87" i="1" s="1"/>
  <c r="AS87" i="1" s="1"/>
  <c r="P87" i="1"/>
  <c r="O87" i="1"/>
  <c r="L87" i="1"/>
  <c r="D87" i="1"/>
  <c r="AW85" i="1"/>
  <c r="AV85" i="1"/>
  <c r="AP85" i="1" s="1"/>
  <c r="AS85" i="1" s="1"/>
  <c r="P85" i="1"/>
  <c r="O85" i="1"/>
  <c r="L85" i="1"/>
  <c r="D85" i="1"/>
  <c r="AW83" i="1"/>
  <c r="AV83" i="1"/>
  <c r="AP83" i="1" s="1"/>
  <c r="AS83" i="1" s="1"/>
  <c r="P83" i="1"/>
  <c r="O83" i="1"/>
  <c r="L83" i="1"/>
  <c r="D83" i="1"/>
  <c r="AW81" i="1"/>
  <c r="AV81" i="1"/>
  <c r="AP81" i="1" s="1"/>
  <c r="AS81" i="1" s="1"/>
  <c r="P81" i="1"/>
  <c r="O81" i="1"/>
  <c r="L81" i="1"/>
  <c r="D81" i="1"/>
  <c r="AW79" i="1"/>
  <c r="AV79" i="1"/>
  <c r="AP79" i="1" s="1"/>
  <c r="AS79" i="1" s="1"/>
  <c r="P79" i="1"/>
  <c r="O79" i="1"/>
  <c r="L79" i="1"/>
  <c r="D79" i="1"/>
  <c r="AW77" i="1"/>
  <c r="AV77" i="1"/>
  <c r="AP77" i="1" s="1"/>
  <c r="AS77" i="1" s="1"/>
  <c r="P77" i="1"/>
  <c r="O77" i="1"/>
  <c r="L77" i="1"/>
  <c r="D77" i="1"/>
  <c r="AW75" i="1"/>
  <c r="AV75" i="1"/>
  <c r="AP75" i="1" s="1"/>
  <c r="AS75" i="1" s="1"/>
  <c r="P75" i="1"/>
  <c r="O75" i="1"/>
  <c r="L75" i="1"/>
  <c r="D75" i="1"/>
  <c r="AW73" i="1"/>
  <c r="AV73" i="1"/>
  <c r="AP73" i="1"/>
  <c r="AS73" i="1" s="1"/>
  <c r="P73" i="1"/>
  <c r="O73" i="1"/>
  <c r="L73" i="1"/>
  <c r="D73" i="1"/>
  <c r="AW71" i="1"/>
  <c r="AV71" i="1"/>
  <c r="AP71" i="1"/>
  <c r="AS71" i="1" s="1"/>
  <c r="P71" i="1"/>
  <c r="O71" i="1"/>
  <c r="L71" i="1"/>
  <c r="D71" i="1"/>
  <c r="AW69" i="1"/>
  <c r="AV69" i="1"/>
  <c r="AP69" i="1"/>
  <c r="AS69" i="1" s="1"/>
  <c r="P69" i="1"/>
  <c r="O69" i="1"/>
  <c r="L69" i="1"/>
  <c r="D69" i="1"/>
  <c r="AW67" i="1"/>
  <c r="AV67" i="1"/>
  <c r="AP67" i="1"/>
  <c r="AS67" i="1" s="1"/>
  <c r="P67" i="1"/>
  <c r="O67" i="1"/>
  <c r="L67" i="1"/>
  <c r="D67" i="1"/>
  <c r="AW65" i="1"/>
  <c r="AV65" i="1"/>
  <c r="AP65" i="1"/>
  <c r="AS65" i="1" s="1"/>
  <c r="P65" i="1"/>
  <c r="O65" i="1"/>
  <c r="L65" i="1"/>
  <c r="D65" i="1"/>
  <c r="AW63" i="1"/>
  <c r="AV63" i="1"/>
  <c r="AP63" i="1"/>
  <c r="AS63" i="1" s="1"/>
  <c r="P63" i="1"/>
  <c r="O63" i="1"/>
  <c r="L63" i="1"/>
  <c r="D63" i="1"/>
  <c r="AW61" i="1"/>
  <c r="AV61" i="1"/>
  <c r="AP61" i="1"/>
  <c r="AS61" i="1" s="1"/>
  <c r="P61" i="1"/>
  <c r="O61" i="1"/>
  <c r="L61" i="1"/>
  <c r="D61" i="1"/>
  <c r="AW59" i="1"/>
  <c r="AV59" i="1"/>
  <c r="AP59" i="1"/>
  <c r="AS59" i="1" s="1"/>
  <c r="P59" i="1"/>
  <c r="O59" i="1"/>
  <c r="L59" i="1"/>
  <c r="D59" i="1"/>
  <c r="AW57" i="1"/>
  <c r="AV57" i="1"/>
  <c r="AP57" i="1"/>
  <c r="AS57" i="1" s="1"/>
  <c r="P57" i="1"/>
  <c r="O57" i="1"/>
  <c r="L57" i="1"/>
  <c r="D57" i="1"/>
  <c r="AW55" i="1"/>
  <c r="AV55" i="1"/>
  <c r="AP55" i="1"/>
  <c r="AS55" i="1" s="1"/>
  <c r="P55" i="1"/>
  <c r="O55" i="1"/>
  <c r="L55" i="1"/>
  <c r="D55" i="1"/>
  <c r="AW53" i="1"/>
  <c r="AV53" i="1"/>
  <c r="AP53" i="1"/>
  <c r="AS53" i="1" s="1"/>
  <c r="P53" i="1"/>
  <c r="O53" i="1"/>
  <c r="L53" i="1"/>
  <c r="D53" i="1"/>
  <c r="AW51" i="1"/>
  <c r="AV51" i="1"/>
  <c r="AP51" i="1"/>
  <c r="AS51" i="1" s="1"/>
  <c r="P51" i="1"/>
  <c r="O51" i="1"/>
  <c r="L51" i="1"/>
  <c r="D51" i="1"/>
  <c r="AW49" i="1"/>
  <c r="AV49" i="1"/>
  <c r="AP49" i="1"/>
  <c r="AS49" i="1" s="1"/>
  <c r="P49" i="1"/>
  <c r="O49" i="1"/>
  <c r="L49" i="1"/>
  <c r="D49" i="1"/>
  <c r="AW47" i="1"/>
  <c r="AV47" i="1"/>
  <c r="AP47" i="1"/>
  <c r="AS47" i="1" s="1"/>
  <c r="P47" i="1"/>
  <c r="O47" i="1"/>
  <c r="L47" i="1"/>
  <c r="D47" i="1"/>
  <c r="AW45" i="1"/>
  <c r="AV45" i="1"/>
  <c r="AP45" i="1"/>
  <c r="AS45" i="1" s="1"/>
  <c r="P45" i="1"/>
  <c r="O45" i="1"/>
  <c r="L45" i="1"/>
  <c r="D45" i="1"/>
  <c r="AW43" i="1"/>
  <c r="AV43" i="1"/>
  <c r="AP43" i="1"/>
  <c r="AS43" i="1" s="1"/>
  <c r="P43" i="1"/>
  <c r="O43" i="1"/>
  <c r="L43" i="1"/>
  <c r="D43" i="1"/>
  <c r="AW41" i="1"/>
  <c r="AV41" i="1"/>
  <c r="AP41" i="1"/>
  <c r="AS41" i="1" s="1"/>
  <c r="P41" i="1"/>
  <c r="O41" i="1"/>
  <c r="L41" i="1"/>
  <c r="D41" i="1"/>
  <c r="AW39" i="1"/>
  <c r="AV39" i="1"/>
  <c r="AP39" i="1"/>
  <c r="AS39" i="1" s="1"/>
  <c r="P39" i="1"/>
  <c r="O39" i="1"/>
  <c r="L39" i="1"/>
  <c r="D39" i="1"/>
  <c r="AW37" i="1"/>
  <c r="AV37" i="1"/>
  <c r="AP37" i="1"/>
  <c r="AS37" i="1" s="1"/>
  <c r="P37" i="1"/>
  <c r="O37" i="1"/>
  <c r="L37" i="1"/>
  <c r="D37" i="1"/>
  <c r="AW35" i="1"/>
  <c r="AV35" i="1"/>
  <c r="AP35" i="1"/>
  <c r="AS35" i="1" s="1"/>
  <c r="P35" i="1"/>
  <c r="O35" i="1"/>
  <c r="L35" i="1"/>
  <c r="D35" i="1"/>
  <c r="AW33" i="1"/>
  <c r="AV33" i="1"/>
  <c r="AP33" i="1"/>
  <c r="AS33" i="1" s="1"/>
  <c r="P33" i="1"/>
  <c r="O33" i="1"/>
  <c r="L33" i="1"/>
  <c r="D33" i="1"/>
  <c r="AW31" i="1"/>
  <c r="AV31" i="1"/>
  <c r="AP31" i="1"/>
  <c r="AS31" i="1" s="1"/>
  <c r="P31" i="1"/>
  <c r="O31" i="1"/>
  <c r="L31" i="1"/>
  <c r="D31" i="1"/>
  <c r="AW29" i="1"/>
  <c r="AV29" i="1"/>
  <c r="AP29" i="1"/>
  <c r="AS29" i="1" s="1"/>
  <c r="P29" i="1"/>
  <c r="O29" i="1"/>
  <c r="L29" i="1"/>
  <c r="D29" i="1"/>
  <c r="AW27" i="1"/>
  <c r="AV27" i="1"/>
  <c r="AP27" i="1"/>
  <c r="AS27" i="1" s="1"/>
  <c r="P27" i="1"/>
  <c r="O27" i="1"/>
  <c r="L27" i="1"/>
  <c r="D27" i="1"/>
  <c r="AW25" i="1"/>
  <c r="AV25" i="1"/>
  <c r="AP25" i="1"/>
  <c r="AS25" i="1" s="1"/>
  <c r="P25" i="1"/>
  <c r="O25" i="1"/>
  <c r="L25" i="1"/>
  <c r="D25" i="1"/>
  <c r="AW23" i="1"/>
  <c r="AV23" i="1"/>
  <c r="AP23" i="1"/>
  <c r="AS23" i="1" s="1"/>
  <c r="P23" i="1"/>
  <c r="O23" i="1"/>
  <c r="L23" i="1"/>
  <c r="D23" i="1"/>
  <c r="AW21" i="1"/>
  <c r="AV21" i="1"/>
  <c r="AP21" i="1"/>
  <c r="AS21" i="1" s="1"/>
  <c r="P21" i="1"/>
  <c r="O21" i="1"/>
  <c r="L21" i="1"/>
  <c r="D21" i="1"/>
  <c r="AW19" i="1"/>
  <c r="AV19" i="1"/>
  <c r="AP19" i="1"/>
  <c r="AS19" i="1" s="1"/>
  <c r="P19" i="1"/>
  <c r="O19" i="1"/>
  <c r="L19" i="1"/>
  <c r="D19" i="1"/>
  <c r="AW17" i="1"/>
  <c r="AV17" i="1"/>
  <c r="AP17" i="1"/>
  <c r="AS17" i="1" s="1"/>
  <c r="P17" i="1"/>
  <c r="O17" i="1"/>
  <c r="L17" i="1"/>
  <c r="D17" i="1"/>
  <c r="AW15" i="1"/>
  <c r="AV15" i="1"/>
  <c r="AP15" i="1"/>
  <c r="AS15" i="1" s="1"/>
  <c r="P15" i="1"/>
  <c r="O15" i="1"/>
  <c r="L15" i="1"/>
  <c r="D15" i="1"/>
  <c r="AW13" i="1"/>
  <c r="AV13" i="1"/>
  <c r="AP13" i="1"/>
  <c r="AS13" i="1" s="1"/>
  <c r="P13" i="1"/>
  <c r="O13" i="1"/>
  <c r="L13" i="1"/>
  <c r="D13" i="1"/>
  <c r="AW11" i="1"/>
  <c r="AV11" i="1"/>
  <c r="AP11" i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<sst xmlns="http://schemas.openxmlformats.org/spreadsheetml/2006/main" count="24" uniqueCount="23">
  <si>
    <t>KONINKLIJKE BELGISCHE BILJARTBOND</t>
  </si>
  <si>
    <t>GEWEST BEIDE VLAANDEREN</t>
  </si>
  <si>
    <t>SPORTJAAR : 2016-2017</t>
  </si>
  <si>
    <t>COUPE UNION-SANDEMAN</t>
  </si>
  <si>
    <t>Speelwijze : driebanden MB / per ploeg</t>
  </si>
  <si>
    <t>A. SPEELDEN 1 WEDSTRIJD</t>
  </si>
  <si>
    <t xml:space="preserve">  </t>
  </si>
  <si>
    <t>B SPEELDEN 3 WEDSTRIJDEN</t>
  </si>
  <si>
    <t>C SPEELDEN 3 WEDSTRIJDEN</t>
  </si>
  <si>
    <t>D SPEELDEN 4 WEDSTRIJDEN</t>
  </si>
  <si>
    <t>E. SPEELDEN 5 WEDSTRIJDEN</t>
  </si>
  <si>
    <t>F. SPEELDEN 6 WEDSTRIJDEN</t>
  </si>
  <si>
    <t>EINDKLASSEMENT</t>
  </si>
  <si>
    <t>De Ster</t>
  </si>
  <si>
    <t>De Freyne - Van Laethem</t>
  </si>
  <si>
    <t>Ons Huis</t>
  </si>
  <si>
    <t>Brenders - Temmerman</t>
  </si>
  <si>
    <t>De Mecheleer - De Hertog</t>
  </si>
  <si>
    <t>Union</t>
  </si>
  <si>
    <t>De Pauw - Verhelst</t>
  </si>
  <si>
    <t>G SPEELDEN 7 WEDSTRIJDEN</t>
  </si>
  <si>
    <t>H SPEELDEN 8 WEDSTRIJDEN</t>
  </si>
  <si>
    <t>B SPEELDEN 2 WEDSTRIJDEN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</si>
</sst>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/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Border="1"/>
    <xf numFmtId="0" fontId="12" fillId="0" borderId="0" xfId="0" applyFont="1" applyBorder="1"/>
    <xf numFmtId="0" fontId="14" fillId="0" borderId="0" xfId="0" applyFont="1" applyBorder="1" applyAlignment="1"/>
    <xf numFmtId="0" fontId="14" fillId="0" borderId="0" xfId="0" applyFont="1" applyBorder="1"/>
    <xf numFmtId="0" fontId="15" fillId="0" borderId="0" xfId="0" applyFont="1" applyBorder="1" applyAlignment="1"/>
    <xf numFmtId="0" fontId="16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5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8" fillId="0" borderId="0" xfId="0" applyFont="1"/>
    <xf numFmtId="164" fontId="18" fillId="0" borderId="2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2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te%20verwerken/uitslag_%20COUPE%20UNION%20%202016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F11" t="b">
            <v>0</v>
          </cell>
        </row>
        <row r="12">
          <cell r="A12">
            <v>9513</v>
          </cell>
          <cell r="B12" t="str">
            <v>CARPAY Henri</v>
          </cell>
          <cell r="C12" t="str">
            <v>CM</v>
          </cell>
          <cell r="F12" t="b">
            <v>0</v>
          </cell>
        </row>
        <row r="13">
          <cell r="A13">
            <v>4682</v>
          </cell>
          <cell r="B13" t="str">
            <v>SCHOUTETENS Pieter</v>
          </cell>
          <cell r="C13" t="str">
            <v>CM</v>
          </cell>
        </row>
        <row r="14">
          <cell r="A14">
            <v>9989</v>
          </cell>
          <cell r="B14" t="str">
            <v>VAN BOGAERT Marc</v>
          </cell>
          <cell r="C14" t="str">
            <v>CM</v>
          </cell>
        </row>
        <row r="16">
          <cell r="A16">
            <v>4119</v>
          </cell>
          <cell r="B16" t="str">
            <v>GEERLANDT José</v>
          </cell>
          <cell r="C16" t="str">
            <v>OS</v>
          </cell>
          <cell r="E16">
            <v>15</v>
          </cell>
          <cell r="F16" t="str">
            <v>5°</v>
          </cell>
        </row>
        <row r="17">
          <cell r="A17">
            <v>4122</v>
          </cell>
          <cell r="B17" t="str">
            <v>HAEGHEBAERT Eric</v>
          </cell>
          <cell r="C17" t="str">
            <v>OS</v>
          </cell>
          <cell r="E17">
            <v>27</v>
          </cell>
          <cell r="F17" t="str">
            <v>2°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7010</v>
          </cell>
          <cell r="B19" t="str">
            <v>VERMEULEN Johan</v>
          </cell>
          <cell r="C19" t="str">
            <v>OS</v>
          </cell>
          <cell r="E19">
            <v>22</v>
          </cell>
          <cell r="F19" t="str">
            <v>3°</v>
          </cell>
        </row>
        <row r="20">
          <cell r="A20">
            <v>7287</v>
          </cell>
          <cell r="B20" t="str">
            <v>SOENENS Joël</v>
          </cell>
          <cell r="C20" t="str">
            <v>OS</v>
          </cell>
          <cell r="E20">
            <v>18</v>
          </cell>
          <cell r="F20" t="str">
            <v>4°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  <cell r="F21" t="b">
            <v>0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  <cell r="F22" t="b">
            <v>0</v>
          </cell>
        </row>
        <row r="23">
          <cell r="A23">
            <v>8883</v>
          </cell>
          <cell r="B23" t="str">
            <v>VANPRAET Bart</v>
          </cell>
          <cell r="C23" t="str">
            <v>OS</v>
          </cell>
          <cell r="E23">
            <v>22</v>
          </cell>
          <cell r="F23" t="str">
            <v>3°</v>
          </cell>
        </row>
        <row r="24">
          <cell r="A24">
            <v>6074</v>
          </cell>
          <cell r="B24" t="str">
            <v>MAES Hendrik</v>
          </cell>
          <cell r="C24" t="str">
            <v>OS</v>
          </cell>
          <cell r="F24" t="b">
            <v>0</v>
          </cell>
        </row>
        <row r="25">
          <cell r="A25">
            <v>1102</v>
          </cell>
          <cell r="B25" t="str">
            <v>CALLIAUW Ludo</v>
          </cell>
          <cell r="C25" t="str">
            <v>OS</v>
          </cell>
          <cell r="F25" t="b">
            <v>0</v>
          </cell>
        </row>
        <row r="28">
          <cell r="A28">
            <v>7465</v>
          </cell>
          <cell r="B28" t="str">
            <v>COUSSEMENT Wim</v>
          </cell>
          <cell r="C28" t="str">
            <v>DK</v>
          </cell>
          <cell r="F28" t="b">
            <v>0</v>
          </cell>
        </row>
        <row r="29">
          <cell r="A29">
            <v>9413</v>
          </cell>
          <cell r="B29" t="str">
            <v>DANNEELS Laurent</v>
          </cell>
          <cell r="C29" t="str">
            <v>DK</v>
          </cell>
          <cell r="F29" t="b">
            <v>0</v>
          </cell>
        </row>
        <row r="30">
          <cell r="A30">
            <v>5682</v>
          </cell>
          <cell r="B30" t="str">
            <v>DELANGHE Lievin</v>
          </cell>
          <cell r="C30" t="str">
            <v>DK</v>
          </cell>
          <cell r="F30" t="b">
            <v>0</v>
          </cell>
        </row>
        <row r="31">
          <cell r="A31">
            <v>4188</v>
          </cell>
          <cell r="B31" t="str">
            <v>RONDELEZ Noel</v>
          </cell>
          <cell r="C31" t="str">
            <v>DK</v>
          </cell>
          <cell r="E31">
            <v>18</v>
          </cell>
          <cell r="F31" t="str">
            <v>4°</v>
          </cell>
        </row>
        <row r="32">
          <cell r="A32">
            <v>4180</v>
          </cell>
          <cell r="B32" t="str">
            <v>CONSTANT Geert</v>
          </cell>
          <cell r="C32" t="str">
            <v>DK</v>
          </cell>
          <cell r="E32">
            <v>34</v>
          </cell>
          <cell r="F32" t="str">
            <v>1°</v>
          </cell>
        </row>
        <row r="35">
          <cell r="A35">
            <v>4162</v>
          </cell>
          <cell r="B35" t="str">
            <v>CAPPELLE Eddy</v>
          </cell>
          <cell r="C35" t="str">
            <v>K.ZE</v>
          </cell>
          <cell r="E35">
            <v>34</v>
          </cell>
          <cell r="F35" t="str">
            <v>1°</v>
          </cell>
        </row>
        <row r="36">
          <cell r="A36">
            <v>4167</v>
          </cell>
          <cell r="B36" t="str">
            <v>DECLERCK Gilbert</v>
          </cell>
          <cell r="C36" t="str">
            <v>K.ZE</v>
          </cell>
          <cell r="E36">
            <v>27</v>
          </cell>
          <cell r="F36" t="str">
            <v>2°</v>
          </cell>
        </row>
        <row r="37">
          <cell r="A37">
            <v>4171</v>
          </cell>
          <cell r="B37" t="str">
            <v>FORREST Emiel</v>
          </cell>
          <cell r="C37" t="str">
            <v>K.ZE</v>
          </cell>
          <cell r="E37">
            <v>18</v>
          </cell>
          <cell r="F37" t="str">
            <v>4°</v>
          </cell>
        </row>
        <row r="38">
          <cell r="A38">
            <v>4232</v>
          </cell>
          <cell r="B38" t="str">
            <v>BUYSSE Edgard</v>
          </cell>
          <cell r="C38" t="str">
            <v>K.ZE</v>
          </cell>
          <cell r="F38" t="b">
            <v>0</v>
          </cell>
        </row>
        <row r="39">
          <cell r="A39">
            <v>9254</v>
          </cell>
          <cell r="B39" t="str">
            <v>DE PRINCE Luc</v>
          </cell>
          <cell r="C39" t="str">
            <v>K.ZE</v>
          </cell>
          <cell r="F39" t="b">
            <v>0</v>
          </cell>
        </row>
        <row r="40">
          <cell r="A40">
            <v>4158</v>
          </cell>
          <cell r="B40" t="str">
            <v>BAUWENS Freddy</v>
          </cell>
          <cell r="C40" t="str">
            <v>K.ZE</v>
          </cell>
          <cell r="E40">
            <v>18</v>
          </cell>
          <cell r="F40" t="str">
            <v>4°</v>
          </cell>
        </row>
        <row r="41">
          <cell r="A41">
            <v>9961</v>
          </cell>
          <cell r="B41" t="str">
            <v>VANDENBROELE Kurt</v>
          </cell>
          <cell r="C41" t="str">
            <v>K.ZE</v>
          </cell>
          <cell r="D41" t="str">
            <v>NS</v>
          </cell>
        </row>
        <row r="43">
          <cell r="F43" t="b">
            <v>0</v>
          </cell>
        </row>
        <row r="44">
          <cell r="A44">
            <v>7678</v>
          </cell>
          <cell r="B44" t="str">
            <v>DE VREEZE Patrick</v>
          </cell>
          <cell r="C44" t="str">
            <v>K.KN</v>
          </cell>
          <cell r="E44">
            <v>15</v>
          </cell>
          <cell r="F44" t="str">
            <v>5°</v>
          </cell>
        </row>
        <row r="45">
          <cell r="A45">
            <v>5178</v>
          </cell>
          <cell r="B45" t="str">
            <v>FRANKEN Luc</v>
          </cell>
          <cell r="C45" t="str">
            <v>K.KN</v>
          </cell>
          <cell r="E45">
            <v>27</v>
          </cell>
          <cell r="F45" t="str">
            <v>2°</v>
          </cell>
        </row>
        <row r="46">
          <cell r="A46">
            <v>7284</v>
          </cell>
          <cell r="B46" t="str">
            <v>LANDUYT Sacha</v>
          </cell>
          <cell r="C46" t="str">
            <v>K.KN</v>
          </cell>
          <cell r="F46" t="b">
            <v>0</v>
          </cell>
        </row>
        <row r="47">
          <cell r="A47">
            <v>4522</v>
          </cell>
          <cell r="B47" t="str">
            <v>METTEPENNINGEN Julien</v>
          </cell>
          <cell r="C47" t="str">
            <v>K.KN</v>
          </cell>
          <cell r="E47">
            <v>15</v>
          </cell>
          <cell r="F47" t="str">
            <v>5°</v>
          </cell>
        </row>
        <row r="48">
          <cell r="A48">
            <v>4114</v>
          </cell>
          <cell r="B48" t="str">
            <v>VAN KREIJ Jo</v>
          </cell>
          <cell r="C48" t="str">
            <v>K.KN</v>
          </cell>
          <cell r="F48" t="b">
            <v>0</v>
          </cell>
        </row>
        <row r="49">
          <cell r="F49" t="b">
            <v>0</v>
          </cell>
        </row>
        <row r="50">
          <cell r="A50">
            <v>2944</v>
          </cell>
          <cell r="B50" t="str">
            <v>t SEYEN Roland</v>
          </cell>
          <cell r="C50" t="str">
            <v>K.BR</v>
          </cell>
          <cell r="E50">
            <v>27</v>
          </cell>
          <cell r="F50" t="str">
            <v>2°</v>
          </cell>
        </row>
        <row r="51">
          <cell r="A51">
            <v>4147</v>
          </cell>
          <cell r="B51" t="str">
            <v>D'HONT Steven</v>
          </cell>
          <cell r="C51" t="str">
            <v>K.BR</v>
          </cell>
          <cell r="E51">
            <v>50</v>
          </cell>
          <cell r="F51" t="str">
            <v>hfd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  <cell r="E52">
            <v>15</v>
          </cell>
          <cell r="F52" t="str">
            <v>5°</v>
          </cell>
        </row>
        <row r="53">
          <cell r="A53">
            <v>4150</v>
          </cell>
          <cell r="B53" t="str">
            <v>DEVROE Eddy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4156</v>
          </cell>
          <cell r="B54" t="str">
            <v>SEYS Norbert</v>
          </cell>
          <cell r="C54" t="str">
            <v>K.BR</v>
          </cell>
          <cell r="E54">
            <v>18</v>
          </cell>
          <cell r="F54" t="str">
            <v>4°</v>
          </cell>
        </row>
        <row r="55">
          <cell r="A55">
            <v>4214</v>
          </cell>
          <cell r="B55" t="str">
            <v>DE BAERE Karel</v>
          </cell>
          <cell r="C55" t="str">
            <v>K.BR</v>
          </cell>
          <cell r="E55">
            <v>15</v>
          </cell>
          <cell r="F55" t="str">
            <v>5°</v>
          </cell>
        </row>
        <row r="56">
          <cell r="A56">
            <v>4217</v>
          </cell>
          <cell r="B56" t="str">
            <v>DE GRAEVE David</v>
          </cell>
          <cell r="C56" t="str">
            <v>K.BR</v>
          </cell>
          <cell r="E56">
            <v>42</v>
          </cell>
          <cell r="F56" t="str">
            <v>exc</v>
          </cell>
        </row>
        <row r="57">
          <cell r="A57">
            <v>4222</v>
          </cell>
          <cell r="B57" t="str">
            <v>DE QUEKER Guido</v>
          </cell>
          <cell r="C57" t="str">
            <v>K.BR</v>
          </cell>
          <cell r="E57">
            <v>22</v>
          </cell>
          <cell r="F57" t="str">
            <v>3°</v>
          </cell>
        </row>
        <row r="58">
          <cell r="A58">
            <v>4223</v>
          </cell>
          <cell r="B58" t="str">
            <v>DRUWEL Francois</v>
          </cell>
          <cell r="C58" t="str">
            <v>K.BR</v>
          </cell>
          <cell r="E58">
            <v>18</v>
          </cell>
          <cell r="F58" t="str">
            <v>4°</v>
          </cell>
        </row>
        <row r="59">
          <cell r="A59">
            <v>4224</v>
          </cell>
          <cell r="B59" t="str">
            <v>GUIDE Jean-Pierre</v>
          </cell>
          <cell r="C59" t="str">
            <v>K.BR</v>
          </cell>
          <cell r="E59">
            <v>27</v>
          </cell>
          <cell r="F59" t="str">
            <v>2°</v>
          </cell>
        </row>
        <row r="60">
          <cell r="A60">
            <v>4241</v>
          </cell>
          <cell r="B60" t="str">
            <v>VANHECKE Rik</v>
          </cell>
          <cell r="C60" t="str">
            <v>K.BR</v>
          </cell>
          <cell r="E60">
            <v>22</v>
          </cell>
          <cell r="F60" t="str">
            <v>3°</v>
          </cell>
        </row>
        <row r="61">
          <cell r="A61">
            <v>4242</v>
          </cell>
          <cell r="B61" t="str">
            <v>VERCRUYSSE Johan</v>
          </cell>
          <cell r="C61" t="str">
            <v>K.BR</v>
          </cell>
          <cell r="E61">
            <v>22</v>
          </cell>
          <cell r="F61" t="str">
            <v>3°</v>
          </cell>
        </row>
        <row r="62">
          <cell r="A62">
            <v>4557</v>
          </cell>
          <cell r="B62" t="str">
            <v>SERWEYTENS Lieven</v>
          </cell>
          <cell r="C62" t="str">
            <v>K.BR</v>
          </cell>
          <cell r="E62">
            <v>42</v>
          </cell>
          <cell r="F62" t="str">
            <v>exc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E63">
            <v>50</v>
          </cell>
          <cell r="F63" t="str">
            <v>hfd</v>
          </cell>
        </row>
        <row r="64">
          <cell r="A64">
            <v>5186</v>
          </cell>
          <cell r="B64" t="str">
            <v>DEFRUYT Dirk</v>
          </cell>
          <cell r="C64" t="str">
            <v>K.BR</v>
          </cell>
          <cell r="F64" t="b">
            <v>0</v>
          </cell>
        </row>
        <row r="65">
          <cell r="A65">
            <v>5190</v>
          </cell>
          <cell r="B65" t="str">
            <v>SAVER André</v>
          </cell>
          <cell r="C65" t="str">
            <v>K.BR</v>
          </cell>
          <cell r="E65">
            <v>34</v>
          </cell>
          <cell r="F65" t="str">
            <v>1°</v>
          </cell>
        </row>
        <row r="66">
          <cell r="A66">
            <v>5408</v>
          </cell>
          <cell r="B66" t="str">
            <v>VANRAPENBUSCH Franky</v>
          </cell>
          <cell r="C66" t="str">
            <v>K.BR</v>
          </cell>
          <cell r="E66">
            <v>34</v>
          </cell>
          <cell r="F66" t="str">
            <v>1°</v>
          </cell>
        </row>
        <row r="67">
          <cell r="A67">
            <v>5685</v>
          </cell>
          <cell r="B67" t="str">
            <v>BOECKAERT Eric</v>
          </cell>
          <cell r="C67" t="str">
            <v>K.BR</v>
          </cell>
          <cell r="E67">
            <v>34</v>
          </cell>
          <cell r="F67" t="str">
            <v>1°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  <cell r="E68">
            <v>50</v>
          </cell>
          <cell r="F68" t="str">
            <v>hfd</v>
          </cell>
        </row>
        <row r="69">
          <cell r="A69">
            <v>6081</v>
          </cell>
          <cell r="B69" t="str">
            <v>QUITTELIER Stephane</v>
          </cell>
          <cell r="C69" t="str">
            <v>K.BR</v>
          </cell>
          <cell r="E69">
            <v>15</v>
          </cell>
          <cell r="F69" t="str">
            <v>5°</v>
          </cell>
        </row>
        <row r="70">
          <cell r="A70">
            <v>7795</v>
          </cell>
          <cell r="B70" t="str">
            <v>HACKE Jean-Marie</v>
          </cell>
          <cell r="C70" t="str">
            <v>K.BR</v>
          </cell>
          <cell r="E70">
            <v>27</v>
          </cell>
          <cell r="F70" t="str">
            <v>2°</v>
          </cell>
        </row>
        <row r="71">
          <cell r="A71">
            <v>7797</v>
          </cell>
          <cell r="B71" t="str">
            <v>BEIRENS Marc</v>
          </cell>
          <cell r="C71" t="str">
            <v>K.BR</v>
          </cell>
          <cell r="E71">
            <v>22</v>
          </cell>
          <cell r="F71" t="str">
            <v>3°</v>
          </cell>
        </row>
        <row r="72">
          <cell r="A72">
            <v>8162</v>
          </cell>
          <cell r="B72" t="str">
            <v>SEYS Herbert</v>
          </cell>
          <cell r="C72" t="str">
            <v>K.BR</v>
          </cell>
          <cell r="E72">
            <v>27</v>
          </cell>
          <cell r="F72" t="str">
            <v>2°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  <cell r="E73">
            <v>22</v>
          </cell>
          <cell r="F73" t="str">
            <v>3°</v>
          </cell>
        </row>
        <row r="74">
          <cell r="A74">
            <v>8669</v>
          </cell>
          <cell r="B74" t="str">
            <v>DE CLERCK Jean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8670</v>
          </cell>
          <cell r="B75" t="str">
            <v>SCHOE Henk</v>
          </cell>
          <cell r="C75" t="str">
            <v>K.BR</v>
          </cell>
          <cell r="E75">
            <v>15</v>
          </cell>
          <cell r="F75" t="str">
            <v>5°</v>
          </cell>
        </row>
        <row r="76">
          <cell r="A76">
            <v>4185</v>
          </cell>
          <cell r="B76" t="str">
            <v>DEPOORTER Daniël</v>
          </cell>
          <cell r="C76" t="str">
            <v>K.BR</v>
          </cell>
          <cell r="E76">
            <v>22</v>
          </cell>
          <cell r="F76" t="str">
            <v>3°</v>
          </cell>
        </row>
        <row r="77">
          <cell r="A77">
            <v>9062</v>
          </cell>
          <cell r="B77" t="str">
            <v>DE BUSSCHER Walber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8921</v>
          </cell>
          <cell r="B78" t="str">
            <v>CHRISTIAENS Danny</v>
          </cell>
          <cell r="C78" t="str">
            <v>K.BR</v>
          </cell>
          <cell r="F78" t="b">
            <v>0</v>
          </cell>
        </row>
        <row r="79">
          <cell r="A79">
            <v>7801</v>
          </cell>
          <cell r="B79" t="str">
            <v>EISCHEN Frédéric</v>
          </cell>
          <cell r="C79" t="str">
            <v>K.BR</v>
          </cell>
          <cell r="E79">
            <v>18</v>
          </cell>
          <cell r="F79" t="str">
            <v>4°</v>
          </cell>
        </row>
        <row r="80">
          <cell r="A80">
            <v>4250</v>
          </cell>
          <cell r="B80" t="str">
            <v>COBBAERT  Thierry</v>
          </cell>
          <cell r="C80" t="str">
            <v>K.BR</v>
          </cell>
          <cell r="E80">
            <v>42</v>
          </cell>
          <cell r="F80" t="str">
            <v>exc</v>
          </cell>
        </row>
        <row r="81">
          <cell r="A81">
            <v>9257</v>
          </cell>
          <cell r="B81" t="str">
            <v>MUS Hendrik</v>
          </cell>
          <cell r="C81" t="str">
            <v>K.BR</v>
          </cell>
          <cell r="E81">
            <v>18</v>
          </cell>
          <cell r="F81" t="str">
            <v>4°</v>
          </cell>
        </row>
        <row r="82">
          <cell r="A82">
            <v>9258</v>
          </cell>
          <cell r="B82" t="str">
            <v>STEFFENS Alain</v>
          </cell>
          <cell r="C82" t="str">
            <v>K.BR</v>
          </cell>
          <cell r="E82">
            <v>27</v>
          </cell>
          <cell r="F82" t="str">
            <v>2°</v>
          </cell>
        </row>
        <row r="83">
          <cell r="A83">
            <v>4267</v>
          </cell>
          <cell r="B83" t="str">
            <v>THOMAS Peter</v>
          </cell>
          <cell r="C83" t="str">
            <v>K.BR</v>
          </cell>
          <cell r="E83">
            <v>34</v>
          </cell>
          <cell r="F83" t="str">
            <v>1°</v>
          </cell>
        </row>
        <row r="84">
          <cell r="A84">
            <v>4722</v>
          </cell>
          <cell r="B84" t="str">
            <v>BLAUWBLOMME Henk</v>
          </cell>
          <cell r="C84" t="str">
            <v>K.BR</v>
          </cell>
          <cell r="E84">
            <v>60</v>
          </cell>
          <cell r="F84" t="str">
            <v>ere</v>
          </cell>
        </row>
        <row r="85">
          <cell r="A85">
            <v>2228</v>
          </cell>
          <cell r="B85" t="str">
            <v>VAN BENEDEN Alain</v>
          </cell>
          <cell r="C85" t="str">
            <v>OBA</v>
          </cell>
          <cell r="E85">
            <v>22</v>
          </cell>
          <cell r="F85" t="str">
            <v>3°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E86">
            <v>50</v>
          </cell>
          <cell r="F86" t="str">
            <v>hfd</v>
          </cell>
        </row>
        <row r="87">
          <cell r="A87">
            <v>9256</v>
          </cell>
          <cell r="B87" t="str">
            <v>DALLINIGA Louis</v>
          </cell>
          <cell r="C87" t="str">
            <v>K.BR</v>
          </cell>
          <cell r="E87">
            <v>34</v>
          </cell>
          <cell r="F87" t="str">
            <v>1°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E88">
            <v>50</v>
          </cell>
          <cell r="F88" t="str">
            <v>hfd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E89">
            <v>42</v>
          </cell>
          <cell r="F89" t="str">
            <v>exc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34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27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15</v>
          </cell>
          <cell r="F93" t="str">
            <v>5°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18</v>
          </cell>
          <cell r="F94" t="str">
            <v>4°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27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27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22</v>
          </cell>
          <cell r="F97" t="str">
            <v>3°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22</v>
          </cell>
          <cell r="F98" t="str">
            <v>3°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E99">
            <v>22</v>
          </cell>
          <cell r="F99" t="str">
            <v>3°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34</v>
          </cell>
          <cell r="F100" t="str">
            <v>1°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E101" t="str">
            <v>34HNS</v>
          </cell>
          <cell r="F101" t="b">
            <v>0</v>
          </cell>
        </row>
        <row r="102">
          <cell r="F102" t="b">
            <v>0</v>
          </cell>
        </row>
        <row r="103">
          <cell r="A103">
            <v>1554</v>
          </cell>
          <cell r="B103" t="str">
            <v>VERLAECKE  Rudy</v>
          </cell>
          <cell r="C103" t="str">
            <v>OBA</v>
          </cell>
          <cell r="E103">
            <v>18</v>
          </cell>
          <cell r="F103" t="str">
            <v>4°</v>
          </cell>
        </row>
        <row r="104">
          <cell r="A104">
            <v>4207</v>
          </cell>
          <cell r="B104" t="str">
            <v>VELGHE Stefaan</v>
          </cell>
          <cell r="C104" t="str">
            <v>OBA</v>
          </cell>
          <cell r="E104">
            <v>42</v>
          </cell>
          <cell r="F104" t="str">
            <v>exc</v>
          </cell>
        </row>
        <row r="105">
          <cell r="A105">
            <v>4246</v>
          </cell>
          <cell r="B105" t="str">
            <v>BOLLE Jean-Marie</v>
          </cell>
          <cell r="C105" t="str">
            <v>OBA</v>
          </cell>
          <cell r="E105">
            <v>42</v>
          </cell>
          <cell r="F105" t="str">
            <v>exc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  <cell r="E106">
            <v>22</v>
          </cell>
          <cell r="F106" t="str">
            <v>3°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>
            <v>34</v>
          </cell>
          <cell r="F108" t="str">
            <v>1°</v>
          </cell>
        </row>
        <row r="109">
          <cell r="A109">
            <v>4256</v>
          </cell>
          <cell r="B109" t="str">
            <v>HELSMOORTEL Rik</v>
          </cell>
          <cell r="C109" t="str">
            <v>OBA</v>
          </cell>
          <cell r="E109">
            <v>22</v>
          </cell>
          <cell r="F109" t="str">
            <v>3°</v>
          </cell>
        </row>
        <row r="110">
          <cell r="A110">
            <v>4262</v>
          </cell>
          <cell r="B110" t="str">
            <v>SANCTORUM Daniel</v>
          </cell>
          <cell r="C110" t="str">
            <v>OBA</v>
          </cell>
          <cell r="E110">
            <v>42</v>
          </cell>
          <cell r="F110" t="str">
            <v>exc</v>
          </cell>
        </row>
        <row r="111">
          <cell r="A111">
            <v>4263</v>
          </cell>
          <cell r="B111" t="str">
            <v>SCHLAPA Harald</v>
          </cell>
          <cell r="C111" t="str">
            <v>OBA</v>
          </cell>
          <cell r="E111">
            <v>27</v>
          </cell>
          <cell r="F111" t="str">
            <v>2°</v>
          </cell>
        </row>
        <row r="112">
          <cell r="A112">
            <v>4264</v>
          </cell>
          <cell r="B112" t="str">
            <v>STEEN Gilbert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4265</v>
          </cell>
          <cell r="B113" t="str">
            <v>STEMGEE Hugo</v>
          </cell>
          <cell r="C113" t="str">
            <v>OBA</v>
          </cell>
          <cell r="F113" t="b">
            <v>0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  <cell r="E114">
            <v>34</v>
          </cell>
          <cell r="F114" t="str">
            <v>1°</v>
          </cell>
        </row>
        <row r="115">
          <cell r="A115">
            <v>4276</v>
          </cell>
          <cell r="B115" t="str">
            <v>VAN WESEMAEL Walter</v>
          </cell>
          <cell r="C115" t="str">
            <v>OBA</v>
          </cell>
          <cell r="E115">
            <v>27</v>
          </cell>
          <cell r="F115" t="str">
            <v>2°</v>
          </cell>
        </row>
        <row r="116">
          <cell r="A116">
            <v>4277</v>
          </cell>
          <cell r="B116" t="str">
            <v>VANDENBROUCKE Joel</v>
          </cell>
          <cell r="C116" t="str">
            <v>OBA</v>
          </cell>
          <cell r="E116">
            <v>15</v>
          </cell>
          <cell r="F116" t="str">
            <v>5°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E118">
            <v>22</v>
          </cell>
          <cell r="F118" t="str">
            <v>3°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E119">
            <v>42</v>
          </cell>
          <cell r="F119" t="str">
            <v>exc</v>
          </cell>
        </row>
        <row r="120">
          <cell r="A120">
            <v>7466</v>
          </cell>
          <cell r="B120" t="str">
            <v>ROBYN Willy</v>
          </cell>
          <cell r="C120" t="str">
            <v>OBA</v>
          </cell>
          <cell r="E120">
            <v>18</v>
          </cell>
          <cell r="F120" t="str">
            <v>4°</v>
          </cell>
        </row>
        <row r="121">
          <cell r="A121">
            <v>7800</v>
          </cell>
          <cell r="B121" t="str">
            <v>VERSCHUERE Guy</v>
          </cell>
          <cell r="C121" t="str">
            <v>OBA</v>
          </cell>
          <cell r="E121">
            <v>15</v>
          </cell>
          <cell r="F121" t="str">
            <v>5°</v>
          </cell>
        </row>
        <row r="122">
          <cell r="A122">
            <v>7802</v>
          </cell>
          <cell r="B122" t="str">
            <v>DOUCHAMPS Olivier</v>
          </cell>
          <cell r="C122" t="str">
            <v>OBA</v>
          </cell>
          <cell r="E122">
            <v>15</v>
          </cell>
          <cell r="F122" t="str">
            <v>5°</v>
          </cell>
        </row>
        <row r="123">
          <cell r="A123">
            <v>8296</v>
          </cell>
          <cell r="B123" t="str">
            <v>MAES Jozef</v>
          </cell>
          <cell r="C123" t="str">
            <v>OBA</v>
          </cell>
          <cell r="E123">
            <v>18</v>
          </cell>
          <cell r="F123" t="str">
            <v>4°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E124">
            <v>34</v>
          </cell>
          <cell r="F124" t="str">
            <v>1°</v>
          </cell>
        </row>
        <row r="125">
          <cell r="A125" t="str">
            <v>4162B</v>
          </cell>
          <cell r="B125" t="str">
            <v>CAPPELLE Eddy</v>
          </cell>
          <cell r="C125" t="str">
            <v>OBA</v>
          </cell>
          <cell r="E125">
            <v>34</v>
          </cell>
          <cell r="F125" t="str">
            <v>1°</v>
          </cell>
        </row>
        <row r="126">
          <cell r="A126">
            <v>4280</v>
          </cell>
          <cell r="B126" t="str">
            <v>ZONNEKEIN Henri</v>
          </cell>
          <cell r="C126" t="str">
            <v>OBA</v>
          </cell>
          <cell r="E126">
            <v>18</v>
          </cell>
          <cell r="F126" t="str">
            <v>4°</v>
          </cell>
        </row>
        <row r="127">
          <cell r="A127">
            <v>4065</v>
          </cell>
          <cell r="B127" t="str">
            <v>BAERT Rony</v>
          </cell>
          <cell r="C127" t="str">
            <v>OBA</v>
          </cell>
          <cell r="E127">
            <v>34</v>
          </cell>
          <cell r="F127" t="str">
            <v>1°</v>
          </cell>
        </row>
        <row r="128">
          <cell r="A128">
            <v>9296</v>
          </cell>
          <cell r="B128" t="str">
            <v>BORREMANS  Edouard</v>
          </cell>
          <cell r="C128" t="str">
            <v>OBA</v>
          </cell>
          <cell r="F128" t="b">
            <v>0</v>
          </cell>
        </row>
        <row r="129">
          <cell r="A129">
            <v>9414</v>
          </cell>
          <cell r="B129" t="str">
            <v>EUSSEN Gerardus</v>
          </cell>
          <cell r="C129" t="str">
            <v>OBA</v>
          </cell>
          <cell r="E129">
            <v>22</v>
          </cell>
          <cell r="F129" t="str">
            <v>3°</v>
          </cell>
        </row>
        <row r="130">
          <cell r="A130">
            <v>4780</v>
          </cell>
          <cell r="B130" t="str">
            <v xml:space="preserve">LIBRECHT Geert </v>
          </cell>
          <cell r="C130" t="str">
            <v>KOH</v>
          </cell>
          <cell r="E130">
            <v>34</v>
          </cell>
          <cell r="F130" t="str">
            <v>1°</v>
          </cell>
        </row>
        <row r="131">
          <cell r="A131">
            <v>1156</v>
          </cell>
          <cell r="B131" t="str">
            <v>GOEMAERE Yves</v>
          </cell>
          <cell r="C131" t="str">
            <v>OBA</v>
          </cell>
          <cell r="E131">
            <v>27</v>
          </cell>
          <cell r="F131" t="str">
            <v>2°</v>
          </cell>
        </row>
        <row r="132">
          <cell r="A132">
            <v>8045</v>
          </cell>
          <cell r="B132" t="str">
            <v>GARRE Roger</v>
          </cell>
          <cell r="C132" t="str">
            <v>OBA</v>
          </cell>
          <cell r="E132">
            <v>22</v>
          </cell>
          <cell r="F132" t="str">
            <v>3°</v>
          </cell>
        </row>
        <row r="133">
          <cell r="A133">
            <v>9514</v>
          </cell>
          <cell r="B133" t="str">
            <v>VANROOSE Matteo</v>
          </cell>
          <cell r="C133" t="str">
            <v>OBA</v>
          </cell>
          <cell r="F133" t="b">
            <v>0</v>
          </cell>
        </row>
        <row r="134">
          <cell r="A134">
            <v>4274</v>
          </cell>
          <cell r="B134" t="str">
            <v>VANHESTE Jean-Pierre</v>
          </cell>
          <cell r="C134" t="str">
            <v xml:space="preserve"> OBA</v>
          </cell>
          <cell r="E134">
            <v>22</v>
          </cell>
          <cell r="F134" t="str">
            <v>3°</v>
          </cell>
        </row>
        <row r="135">
          <cell r="A135">
            <v>9969</v>
          </cell>
          <cell r="B135" t="str">
            <v>SPILLIERS Marc</v>
          </cell>
          <cell r="C135" t="str">
            <v>OBA</v>
          </cell>
        </row>
        <row r="137">
          <cell r="A137">
            <v>2061</v>
          </cell>
          <cell r="B137" t="str">
            <v>MERTENS Eddy</v>
          </cell>
          <cell r="C137" t="str">
            <v>KOH</v>
          </cell>
          <cell r="E137">
            <v>27</v>
          </cell>
          <cell r="F137" t="str">
            <v>2°</v>
          </cell>
        </row>
        <row r="138">
          <cell r="A138">
            <v>4290</v>
          </cell>
          <cell r="B138" t="str">
            <v>GILLADE Luc</v>
          </cell>
          <cell r="C138" t="str">
            <v>KOH</v>
          </cell>
          <cell r="E138">
            <v>34</v>
          </cell>
          <cell r="F138" t="str">
            <v>1°</v>
          </cell>
        </row>
        <row r="139">
          <cell r="A139">
            <v>4305</v>
          </cell>
          <cell r="B139" t="str">
            <v>DE HERTOG Ives</v>
          </cell>
          <cell r="C139" t="str">
            <v>KOH</v>
          </cell>
          <cell r="E139">
            <v>27</v>
          </cell>
          <cell r="F139" t="str">
            <v>2°</v>
          </cell>
        </row>
        <row r="140">
          <cell r="A140">
            <v>4354</v>
          </cell>
          <cell r="B140" t="str">
            <v>CAPIAU Lucien</v>
          </cell>
          <cell r="C140" t="str">
            <v>KOH</v>
          </cell>
          <cell r="E140">
            <v>34</v>
          </cell>
          <cell r="F140" t="str">
            <v>1°</v>
          </cell>
        </row>
        <row r="141">
          <cell r="A141">
            <v>4356</v>
          </cell>
          <cell r="B141" t="str">
            <v>DE BOU Pol</v>
          </cell>
          <cell r="C141" t="str">
            <v>KOH</v>
          </cell>
          <cell r="E141">
            <v>15</v>
          </cell>
          <cell r="F141" t="str">
            <v>5°</v>
          </cell>
        </row>
        <row r="142">
          <cell r="A142">
            <v>4361</v>
          </cell>
          <cell r="B142" t="str">
            <v>MANGELINCKX Nico</v>
          </cell>
          <cell r="C142" t="str">
            <v>KOH</v>
          </cell>
          <cell r="E142">
            <v>42</v>
          </cell>
          <cell r="F142" t="str">
            <v>exc</v>
          </cell>
        </row>
        <row r="143">
          <cell r="A143">
            <v>4389</v>
          </cell>
          <cell r="B143" t="str">
            <v>VAN KERCKHOVE Andre</v>
          </cell>
          <cell r="C143" t="str">
            <v>KOH</v>
          </cell>
          <cell r="E143">
            <v>27</v>
          </cell>
          <cell r="F143" t="str">
            <v>2°</v>
          </cell>
        </row>
        <row r="144">
          <cell r="A144">
            <v>8093</v>
          </cell>
          <cell r="B144" t="str">
            <v>MATTHYS Karolien</v>
          </cell>
          <cell r="C144" t="str">
            <v>KOH</v>
          </cell>
          <cell r="E144">
            <v>22</v>
          </cell>
          <cell r="F144" t="str">
            <v>3°</v>
          </cell>
        </row>
        <row r="145">
          <cell r="A145">
            <v>8662</v>
          </cell>
          <cell r="B145" t="str">
            <v>VAN DER LINDEN Eric</v>
          </cell>
          <cell r="C145" t="str">
            <v>KOH</v>
          </cell>
          <cell r="E145">
            <v>27</v>
          </cell>
          <cell r="F145" t="str">
            <v>2°</v>
          </cell>
        </row>
        <row r="146">
          <cell r="A146">
            <v>8871</v>
          </cell>
          <cell r="B146" t="str">
            <v>VANDENHENDE John</v>
          </cell>
          <cell r="C146" t="str">
            <v>KOH</v>
          </cell>
          <cell r="E146">
            <v>15</v>
          </cell>
          <cell r="F146" t="str">
            <v>5°</v>
          </cell>
        </row>
        <row r="147">
          <cell r="A147">
            <v>9064</v>
          </cell>
          <cell r="B147" t="str">
            <v>GERSOULLE Marc</v>
          </cell>
          <cell r="C147" t="str">
            <v>KOH</v>
          </cell>
          <cell r="E147">
            <v>22</v>
          </cell>
          <cell r="F147" t="str">
            <v>3°</v>
          </cell>
        </row>
        <row r="148">
          <cell r="A148">
            <v>9055</v>
          </cell>
          <cell r="B148" t="str">
            <v>DE HERTOG Jan</v>
          </cell>
          <cell r="C148" t="str">
            <v>KOH</v>
          </cell>
          <cell r="F148" t="b">
            <v>0</v>
          </cell>
        </row>
        <row r="149">
          <cell r="A149">
            <v>4378</v>
          </cell>
          <cell r="B149" t="str">
            <v xml:space="preserve">DE RUYVER Stefaan </v>
          </cell>
          <cell r="C149" t="str">
            <v>KOH</v>
          </cell>
          <cell r="E149">
            <v>15</v>
          </cell>
          <cell r="F149" t="str">
            <v>5°</v>
          </cell>
        </row>
        <row r="150">
          <cell r="A150">
            <v>4387</v>
          </cell>
          <cell r="B150" t="str">
            <v>TEMMERMAN Walter</v>
          </cell>
          <cell r="C150" t="str">
            <v>KOH</v>
          </cell>
          <cell r="E150">
            <v>34</v>
          </cell>
          <cell r="F150" t="str">
            <v>1°</v>
          </cell>
        </row>
        <row r="151">
          <cell r="A151">
            <v>9283</v>
          </cell>
          <cell r="B151" t="str">
            <v>BRENDERS Thierry</v>
          </cell>
          <cell r="C151" t="str">
            <v>KOH</v>
          </cell>
          <cell r="E151">
            <v>18</v>
          </cell>
          <cell r="F151" t="str">
            <v>4°</v>
          </cell>
        </row>
        <row r="152">
          <cell r="A152">
            <v>4348</v>
          </cell>
          <cell r="B152" t="str">
            <v>VAN MUYLEM Norbert</v>
          </cell>
          <cell r="C152" t="str">
            <v>KOH</v>
          </cell>
          <cell r="E152">
            <v>18</v>
          </cell>
          <cell r="F152" t="str">
            <v>4°</v>
          </cell>
        </row>
        <row r="153">
          <cell r="A153">
            <v>9518</v>
          </cell>
          <cell r="B153" t="str">
            <v>DE MECHELEER Michel</v>
          </cell>
          <cell r="C153" t="str">
            <v>KOH</v>
          </cell>
          <cell r="E153">
            <v>18</v>
          </cell>
          <cell r="F153" t="str">
            <v>4°</v>
          </cell>
        </row>
        <row r="154">
          <cell r="A154">
            <v>4390</v>
          </cell>
          <cell r="B154" t="str">
            <v>VAN MALDER Dirk</v>
          </cell>
          <cell r="C154" t="str">
            <v>KOH</v>
          </cell>
          <cell r="E154">
            <v>34</v>
          </cell>
          <cell r="F154" t="str">
            <v>1°</v>
          </cell>
        </row>
        <row r="155">
          <cell r="A155">
            <v>8066</v>
          </cell>
          <cell r="B155" t="str">
            <v>VANDERHAUWAERT Christian</v>
          </cell>
          <cell r="C155" t="str">
            <v>KOH</v>
          </cell>
          <cell r="E155">
            <v>15</v>
          </cell>
          <cell r="F155" t="str">
            <v>5°</v>
          </cell>
        </row>
        <row r="157">
          <cell r="A157">
            <v>4294</v>
          </cell>
          <cell r="B157" t="str">
            <v>MATTENS Roger</v>
          </cell>
          <cell r="C157" t="str">
            <v>SMA</v>
          </cell>
          <cell r="E157">
            <v>22</v>
          </cell>
          <cell r="F157" t="str">
            <v>3°</v>
          </cell>
        </row>
        <row r="158">
          <cell r="A158">
            <v>4301</v>
          </cell>
          <cell r="B158" t="str">
            <v>VAN GOETHEM Glenn</v>
          </cell>
          <cell r="C158" t="str">
            <v>SMA</v>
          </cell>
          <cell r="E158">
            <v>27</v>
          </cell>
          <cell r="F158" t="str">
            <v>2°</v>
          </cell>
        </row>
        <row r="159">
          <cell r="A159">
            <v>7048</v>
          </cell>
          <cell r="B159" t="str">
            <v>STILTEN Rik</v>
          </cell>
          <cell r="C159" t="str">
            <v>SMA</v>
          </cell>
          <cell r="E159">
            <v>15</v>
          </cell>
          <cell r="F159" t="str">
            <v>5°</v>
          </cell>
        </row>
        <row r="160">
          <cell r="A160">
            <v>4297</v>
          </cell>
          <cell r="B160" t="str">
            <v>VAN DEN BOSSCHE Christian</v>
          </cell>
          <cell r="C160" t="str">
            <v>SMA</v>
          </cell>
          <cell r="E160">
            <v>22</v>
          </cell>
          <cell r="F160" t="str">
            <v>3°</v>
          </cell>
        </row>
        <row r="161">
          <cell r="A161">
            <v>9416</v>
          </cell>
          <cell r="B161" t="str">
            <v>RIEMKENS Wilfried</v>
          </cell>
          <cell r="C161" t="str">
            <v>SMA</v>
          </cell>
          <cell r="F161" t="b">
            <v>0</v>
          </cell>
        </row>
        <row r="162">
          <cell r="A162">
            <v>9415</v>
          </cell>
          <cell r="B162" t="str">
            <v>VERHOEYEN Eddy</v>
          </cell>
          <cell r="C162" t="str">
            <v>SMA</v>
          </cell>
          <cell r="F162" t="b">
            <v>0</v>
          </cell>
        </row>
        <row r="163">
          <cell r="A163">
            <v>9417</v>
          </cell>
          <cell r="B163" t="str">
            <v>ROGIERS Marc</v>
          </cell>
          <cell r="C163" t="str">
            <v>SMA</v>
          </cell>
          <cell r="E163">
            <v>15</v>
          </cell>
          <cell r="F163" t="str">
            <v>5°</v>
          </cell>
        </row>
        <row r="164">
          <cell r="A164">
            <v>6694</v>
          </cell>
          <cell r="B164" t="str">
            <v xml:space="preserve">VINCK Eddy </v>
          </cell>
          <cell r="C164" t="str">
            <v>SMA</v>
          </cell>
          <cell r="F164" t="b">
            <v>0</v>
          </cell>
        </row>
        <row r="165">
          <cell r="A165">
            <v>1170</v>
          </cell>
          <cell r="B165" t="str">
            <v>TEMMERMAN Dirk</v>
          </cell>
          <cell r="C165" t="str">
            <v>SMA</v>
          </cell>
          <cell r="E165">
            <v>22</v>
          </cell>
          <cell r="F165" t="str">
            <v>3°</v>
          </cell>
        </row>
        <row r="166">
          <cell r="A166">
            <v>4974</v>
          </cell>
          <cell r="B166" t="str">
            <v>VAN DEN BROECK Harry</v>
          </cell>
          <cell r="C166" t="str">
            <v>SMA</v>
          </cell>
          <cell r="E166">
            <v>22</v>
          </cell>
          <cell r="F166" t="str">
            <v>3°</v>
          </cell>
        </row>
        <row r="167">
          <cell r="A167">
            <v>9972</v>
          </cell>
          <cell r="B167" t="str">
            <v>VAN DE VONDEL Dirk</v>
          </cell>
          <cell r="C167" t="str">
            <v>SMA</v>
          </cell>
        </row>
        <row r="168">
          <cell r="A168">
            <v>9973</v>
          </cell>
          <cell r="B168" t="str">
            <v>VERHULST Jean-Paul</v>
          </cell>
          <cell r="C168" t="str">
            <v>SMA</v>
          </cell>
        </row>
        <row r="169">
          <cell r="A169">
            <v>1190</v>
          </cell>
          <cell r="B169" t="str">
            <v>CALLEBAUT Pascal</v>
          </cell>
          <cell r="C169" t="str">
            <v>SMA</v>
          </cell>
        </row>
        <row r="170">
          <cell r="A170">
            <v>9808</v>
          </cell>
          <cell r="B170" t="str">
            <v>VAN DEN BOSSCHE Cesar</v>
          </cell>
          <cell r="C170" t="str">
            <v>SMA</v>
          </cell>
        </row>
        <row r="171">
          <cell r="F171" t="b">
            <v>0</v>
          </cell>
        </row>
        <row r="172">
          <cell r="A172">
            <v>2338</v>
          </cell>
          <cell r="B172" t="str">
            <v>VAN DE CAN Thierry</v>
          </cell>
          <cell r="C172" t="str">
            <v>K.STER</v>
          </cell>
          <cell r="E172">
            <v>22</v>
          </cell>
          <cell r="F172" t="str">
            <v>3°</v>
          </cell>
        </row>
        <row r="173">
          <cell r="A173">
            <v>7297</v>
          </cell>
          <cell r="B173" t="str">
            <v>MESKENS Eduard</v>
          </cell>
          <cell r="C173" t="str">
            <v>K.STER</v>
          </cell>
          <cell r="E173">
            <v>15</v>
          </cell>
          <cell r="F173" t="str">
            <v>5°</v>
          </cell>
        </row>
        <row r="174">
          <cell r="A174">
            <v>7804</v>
          </cell>
          <cell r="B174" t="str">
            <v>DE BREMAEKER Eric</v>
          </cell>
          <cell r="C174" t="str">
            <v>K.STER</v>
          </cell>
          <cell r="E174">
            <v>18</v>
          </cell>
          <cell r="F174" t="str">
            <v>4°</v>
          </cell>
        </row>
        <row r="175">
          <cell r="A175">
            <v>8535</v>
          </cell>
          <cell r="B175" t="str">
            <v>DE WIN Guy</v>
          </cell>
          <cell r="C175" t="str">
            <v>K.STER</v>
          </cell>
          <cell r="E175">
            <v>27</v>
          </cell>
          <cell r="F175" t="str">
            <v>2°</v>
          </cell>
        </row>
        <row r="176">
          <cell r="A176">
            <v>5198</v>
          </cell>
          <cell r="B176" t="str">
            <v>VAN LAETHEM Rudy</v>
          </cell>
          <cell r="C176" t="str">
            <v>K.STER</v>
          </cell>
          <cell r="E176">
            <v>34</v>
          </cell>
          <cell r="F176" t="str">
            <v>1°</v>
          </cell>
        </row>
        <row r="177">
          <cell r="A177">
            <v>9221</v>
          </cell>
          <cell r="B177" t="str">
            <v>BOSTOEN Kris</v>
          </cell>
          <cell r="C177" t="str">
            <v>K.STER</v>
          </cell>
          <cell r="E177">
            <v>22</v>
          </cell>
          <cell r="F177" t="str">
            <v>3°</v>
          </cell>
        </row>
        <row r="178">
          <cell r="A178">
            <v>7054</v>
          </cell>
          <cell r="B178" t="str">
            <v>LOOS Leo</v>
          </cell>
          <cell r="C178" t="str">
            <v>K.STER</v>
          </cell>
          <cell r="E178">
            <v>18</v>
          </cell>
          <cell r="F178" t="str">
            <v>4°</v>
          </cell>
        </row>
        <row r="179">
          <cell r="A179">
            <v>9458</v>
          </cell>
          <cell r="B179" t="str">
            <v>VANDE CAN Florian</v>
          </cell>
          <cell r="C179" t="str">
            <v>K.STER</v>
          </cell>
          <cell r="F179" t="b">
            <v>0</v>
          </cell>
        </row>
        <row r="180">
          <cell r="A180">
            <v>7049</v>
          </cell>
          <cell r="B180" t="str">
            <v>DE TANT Freddy</v>
          </cell>
          <cell r="C180" t="str">
            <v>K.STER</v>
          </cell>
          <cell r="E180">
            <v>15</v>
          </cell>
          <cell r="F180" t="str">
            <v>5°</v>
          </cell>
        </row>
        <row r="181">
          <cell r="A181">
            <v>4345</v>
          </cell>
          <cell r="B181" t="str">
            <v>PARDAENS Willy</v>
          </cell>
          <cell r="C181" t="str">
            <v>K.STER</v>
          </cell>
          <cell r="E181">
            <v>18</v>
          </cell>
          <cell r="F181" t="str">
            <v>4°</v>
          </cell>
        </row>
        <row r="182">
          <cell r="A182">
            <v>4301</v>
          </cell>
          <cell r="B182" t="str">
            <v>VAN GOETHEM Glenn</v>
          </cell>
          <cell r="C182" t="str">
            <v>K.STER</v>
          </cell>
          <cell r="E182">
            <v>27</v>
          </cell>
          <cell r="F182" t="str">
            <v>2°</v>
          </cell>
        </row>
        <row r="183">
          <cell r="A183">
            <v>4344</v>
          </cell>
          <cell r="B183" t="str">
            <v>DE WEVER Koen</v>
          </cell>
          <cell r="C183" t="str">
            <v>K.STER</v>
          </cell>
          <cell r="E183">
            <v>22</v>
          </cell>
          <cell r="F183" t="str">
            <v>3°</v>
          </cell>
        </row>
        <row r="184">
          <cell r="A184">
            <v>4352</v>
          </cell>
          <cell r="B184" t="str">
            <v>WAUTERS Johnny</v>
          </cell>
          <cell r="C184" t="str">
            <v>K.STER</v>
          </cell>
          <cell r="E184">
            <v>42</v>
          </cell>
          <cell r="F184" t="str">
            <v>exc</v>
          </cell>
        </row>
        <row r="185">
          <cell r="A185">
            <v>9515</v>
          </cell>
          <cell r="B185" t="str">
            <v>CEULEMANS Benny</v>
          </cell>
          <cell r="C185" t="str">
            <v>K.STER</v>
          </cell>
          <cell r="E185">
            <v>42</v>
          </cell>
          <cell r="F185" t="str">
            <v>exc</v>
          </cell>
        </row>
        <row r="186">
          <cell r="A186">
            <v>9517</v>
          </cell>
          <cell r="B186" t="str">
            <v>GOORDEN Willy</v>
          </cell>
          <cell r="C186" t="str">
            <v>K.STER</v>
          </cell>
          <cell r="E186">
            <v>18</v>
          </cell>
          <cell r="F186" t="str">
            <v>4°</v>
          </cell>
        </row>
        <row r="187">
          <cell r="A187">
            <v>4282</v>
          </cell>
          <cell r="B187" t="str">
            <v>COPPENS Sandro</v>
          </cell>
          <cell r="C187" t="str">
            <v>K.STER</v>
          </cell>
          <cell r="E187">
            <v>22</v>
          </cell>
          <cell r="F187" t="str">
            <v>3°</v>
          </cell>
        </row>
        <row r="188">
          <cell r="A188">
            <v>7609</v>
          </cell>
          <cell r="B188" t="str">
            <v>COLLART Olivier</v>
          </cell>
          <cell r="C188" t="str">
            <v>K.STER</v>
          </cell>
          <cell r="E188">
            <v>27</v>
          </cell>
          <cell r="F188" t="str">
            <v>2°</v>
          </cell>
        </row>
        <row r="189">
          <cell r="A189">
            <v>7236</v>
          </cell>
          <cell r="B189" t="str">
            <v>MARCHARIS Françis</v>
          </cell>
          <cell r="C189" t="str">
            <v>K.STER</v>
          </cell>
          <cell r="E189">
            <v>18</v>
          </cell>
          <cell r="F189" t="str">
            <v>4°</v>
          </cell>
        </row>
        <row r="190">
          <cell r="A190">
            <v>9516</v>
          </cell>
          <cell r="B190" t="str">
            <v>DUJARDIN Geoffrey</v>
          </cell>
          <cell r="C190" t="str">
            <v>K.STER</v>
          </cell>
          <cell r="E190">
            <v>15</v>
          </cell>
          <cell r="F190" t="str">
            <v>5°</v>
          </cell>
        </row>
        <row r="191">
          <cell r="A191">
            <v>8017</v>
          </cell>
          <cell r="B191" t="str">
            <v xml:space="preserve">VAN RIET Kris </v>
          </cell>
          <cell r="C191" t="str">
            <v>K.STER</v>
          </cell>
          <cell r="E191">
            <v>22</v>
          </cell>
          <cell r="F191" t="str">
            <v>3°</v>
          </cell>
        </row>
        <row r="192">
          <cell r="A192">
            <v>6454</v>
          </cell>
          <cell r="B192" t="str">
            <v>VERCAMMEN Alwin</v>
          </cell>
          <cell r="C192" t="str">
            <v>K.STER</v>
          </cell>
          <cell r="E192">
            <v>15</v>
          </cell>
          <cell r="F192" t="str">
            <v>5°</v>
          </cell>
        </row>
        <row r="193">
          <cell r="A193">
            <v>4320</v>
          </cell>
          <cell r="B193" t="str">
            <v>VAN LANGENHOVE Alain</v>
          </cell>
          <cell r="C193" t="str">
            <v>K.STER</v>
          </cell>
          <cell r="E193">
            <v>18</v>
          </cell>
          <cell r="F193" t="str">
            <v>4°</v>
          </cell>
        </row>
        <row r="194">
          <cell r="A194">
            <v>4324</v>
          </cell>
          <cell r="B194" t="str">
            <v>DE CONINCK Marc</v>
          </cell>
          <cell r="C194" t="str">
            <v>K.STER</v>
          </cell>
          <cell r="E194">
            <v>22</v>
          </cell>
          <cell r="F194" t="str">
            <v>3°</v>
          </cell>
        </row>
        <row r="195">
          <cell r="A195">
            <v>4348</v>
          </cell>
          <cell r="B195" t="str">
            <v>VAN MUYLEM Norbert</v>
          </cell>
          <cell r="C195" t="str">
            <v>K.STER</v>
          </cell>
          <cell r="E195">
            <v>18</v>
          </cell>
          <cell r="F195" t="str">
            <v>4°</v>
          </cell>
        </row>
        <row r="196">
          <cell r="A196">
            <v>9974</v>
          </cell>
          <cell r="B196" t="str">
            <v>DE FREYN Jasper</v>
          </cell>
          <cell r="C196" t="str">
            <v>K.STER</v>
          </cell>
          <cell r="E196">
            <v>18</v>
          </cell>
          <cell r="F196" t="str">
            <v>4°</v>
          </cell>
        </row>
        <row r="197">
          <cell r="A197">
            <v>9063</v>
          </cell>
          <cell r="B197" t="str">
            <v>DE BECK Clery</v>
          </cell>
          <cell r="C197" t="str">
            <v>K.STER</v>
          </cell>
          <cell r="E197">
            <v>27</v>
          </cell>
          <cell r="F197" t="str">
            <v>2°</v>
          </cell>
        </row>
        <row r="199">
          <cell r="A199">
            <v>4036</v>
          </cell>
          <cell r="B199" t="str">
            <v>STRYPENS Lucien</v>
          </cell>
          <cell r="C199" t="str">
            <v>BVG</v>
          </cell>
          <cell r="E199">
            <v>22</v>
          </cell>
          <cell r="F199" t="str">
            <v>3°</v>
          </cell>
        </row>
        <row r="200">
          <cell r="A200">
            <v>4416</v>
          </cell>
          <cell r="B200" t="str">
            <v>VAN RIJSSELBERGHE Johan</v>
          </cell>
          <cell r="C200" t="str">
            <v>BVG</v>
          </cell>
          <cell r="E200">
            <v>22</v>
          </cell>
          <cell r="F200" t="str">
            <v>3°</v>
          </cell>
        </row>
        <row r="201">
          <cell r="A201">
            <v>4487</v>
          </cell>
          <cell r="B201" t="str">
            <v>VAN DE VOORDE Luc</v>
          </cell>
          <cell r="C201" t="str">
            <v>BVG</v>
          </cell>
          <cell r="E201">
            <v>42</v>
          </cell>
          <cell r="F201" t="str">
            <v>exc</v>
          </cell>
        </row>
        <row r="202">
          <cell r="A202">
            <v>4639</v>
          </cell>
          <cell r="B202" t="str">
            <v>DUPONT Franky</v>
          </cell>
          <cell r="C202" t="str">
            <v>BVG</v>
          </cell>
          <cell r="E202">
            <v>34</v>
          </cell>
          <cell r="F202" t="str">
            <v>1°</v>
          </cell>
        </row>
        <row r="203">
          <cell r="A203">
            <v>4910</v>
          </cell>
          <cell r="B203" t="str">
            <v>DE FLO Herman</v>
          </cell>
          <cell r="C203" t="str">
            <v>BVG</v>
          </cell>
          <cell r="E203">
            <v>27</v>
          </cell>
          <cell r="F203" t="str">
            <v>2°</v>
          </cell>
        </row>
        <row r="204">
          <cell r="A204">
            <v>4932</v>
          </cell>
          <cell r="B204" t="str">
            <v>VAN MOL William</v>
          </cell>
          <cell r="C204" t="str">
            <v>BVG</v>
          </cell>
          <cell r="E204">
            <v>22</v>
          </cell>
          <cell r="F204" t="str">
            <v>3°</v>
          </cell>
        </row>
        <row r="205">
          <cell r="A205">
            <v>4942</v>
          </cell>
          <cell r="B205" t="str">
            <v>BAETENS Marc</v>
          </cell>
          <cell r="C205" t="str">
            <v>BVG</v>
          </cell>
          <cell r="E205">
            <v>34</v>
          </cell>
          <cell r="F205" t="str">
            <v>1°</v>
          </cell>
        </row>
        <row r="206">
          <cell r="A206">
            <v>6713</v>
          </cell>
          <cell r="B206" t="str">
            <v>VAN ACKER Johan</v>
          </cell>
          <cell r="C206" t="str">
            <v>BVG</v>
          </cell>
          <cell r="E206">
            <v>22</v>
          </cell>
          <cell r="F206" t="str">
            <v>3°</v>
          </cell>
        </row>
        <row r="207">
          <cell r="A207">
            <v>7476</v>
          </cell>
          <cell r="B207" t="str">
            <v>DE COOMAN Marcel</v>
          </cell>
          <cell r="C207" t="str">
            <v>BVG</v>
          </cell>
          <cell r="E207">
            <v>15</v>
          </cell>
          <cell r="F207" t="str">
            <v>5°</v>
          </cell>
        </row>
        <row r="208">
          <cell r="A208">
            <v>4341</v>
          </cell>
          <cell r="B208" t="str">
            <v>DE COSTER Luc</v>
          </cell>
          <cell r="C208" t="str">
            <v>BVG</v>
          </cell>
          <cell r="E208">
            <v>42</v>
          </cell>
          <cell r="F208" t="str">
            <v>exc</v>
          </cell>
        </row>
        <row r="209">
          <cell r="A209">
            <v>6088</v>
          </cell>
          <cell r="B209" t="str">
            <v>SIROYT Davy</v>
          </cell>
          <cell r="C209" t="str">
            <v>BVG</v>
          </cell>
          <cell r="E209">
            <v>27</v>
          </cell>
          <cell r="F209" t="str">
            <v>2°</v>
          </cell>
        </row>
        <row r="210">
          <cell r="A210">
            <v>6577</v>
          </cell>
          <cell r="B210" t="str">
            <v>SCIACCA Emilio</v>
          </cell>
          <cell r="C210" t="str">
            <v>BVG</v>
          </cell>
          <cell r="E210">
            <v>60</v>
          </cell>
          <cell r="F210" t="str">
            <v>ere</v>
          </cell>
        </row>
        <row r="211">
          <cell r="A211">
            <v>8165</v>
          </cell>
          <cell r="B211" t="str">
            <v>De Rudder Willy</v>
          </cell>
          <cell r="C211" t="str">
            <v>BVG</v>
          </cell>
          <cell r="E211">
            <v>18</v>
          </cell>
          <cell r="F211" t="str">
            <v>4°</v>
          </cell>
        </row>
        <row r="212">
          <cell r="A212">
            <v>9066</v>
          </cell>
          <cell r="B212" t="str">
            <v>Willems Raymond</v>
          </cell>
          <cell r="C212" t="str">
            <v>BVG</v>
          </cell>
          <cell r="E212">
            <v>27</v>
          </cell>
          <cell r="F212" t="str">
            <v>2°</v>
          </cell>
        </row>
        <row r="213">
          <cell r="A213">
            <v>9426</v>
          </cell>
          <cell r="B213" t="str">
            <v>De Wispelaere Walter</v>
          </cell>
          <cell r="C213" t="str">
            <v>BVG</v>
          </cell>
          <cell r="E213">
            <v>15</v>
          </cell>
          <cell r="F213" t="str">
            <v>5°</v>
          </cell>
        </row>
        <row r="214">
          <cell r="A214">
            <v>9427</v>
          </cell>
          <cell r="B214" t="str">
            <v>Vandenberghe Glen</v>
          </cell>
          <cell r="C214" t="str">
            <v>BVG</v>
          </cell>
          <cell r="E214">
            <v>15</v>
          </cell>
          <cell r="F214" t="str">
            <v>5°</v>
          </cell>
        </row>
        <row r="215">
          <cell r="A215">
            <v>1040</v>
          </cell>
          <cell r="B215" t="str">
            <v>SERGEANT Etienne</v>
          </cell>
          <cell r="C215" t="str">
            <v>BVG</v>
          </cell>
          <cell r="E215">
            <v>15</v>
          </cell>
          <cell r="F215" t="str">
            <v>5°</v>
          </cell>
        </row>
        <row r="216">
          <cell r="A216">
            <v>6435</v>
          </cell>
          <cell r="B216" t="str">
            <v>BELAEY DANNY</v>
          </cell>
          <cell r="C216" t="str">
            <v>BVG</v>
          </cell>
          <cell r="E216">
            <v>18</v>
          </cell>
          <cell r="F216" t="str">
            <v>4°</v>
          </cell>
        </row>
        <row r="217">
          <cell r="A217">
            <v>9261</v>
          </cell>
          <cell r="B217" t="str">
            <v>de MEULEMEESTER Cédric</v>
          </cell>
          <cell r="C217" t="str">
            <v>BVG</v>
          </cell>
          <cell r="F217" t="b">
            <v>0</v>
          </cell>
        </row>
        <row r="218">
          <cell r="A218">
            <v>1036</v>
          </cell>
          <cell r="B218" t="str">
            <v>DEPOORTER MIEKE</v>
          </cell>
          <cell r="C218" t="str">
            <v>BVG</v>
          </cell>
          <cell r="F218" t="b">
            <v>0</v>
          </cell>
        </row>
        <row r="219">
          <cell r="A219">
            <v>4231</v>
          </cell>
          <cell r="B219" t="str">
            <v>NOE CHRISTIAAN</v>
          </cell>
          <cell r="C219" t="str">
            <v>BVG</v>
          </cell>
          <cell r="E219">
            <v>22</v>
          </cell>
          <cell r="F219" t="str">
            <v>3°</v>
          </cell>
        </row>
        <row r="220">
          <cell r="A220">
            <v>5747</v>
          </cell>
          <cell r="B220" t="str">
            <v>SAEY ETIENNE</v>
          </cell>
          <cell r="C220" t="str">
            <v>BVG</v>
          </cell>
          <cell r="E220">
            <v>27</v>
          </cell>
          <cell r="F220" t="str">
            <v>2°</v>
          </cell>
        </row>
        <row r="221">
          <cell r="A221">
            <v>4845</v>
          </cell>
          <cell r="B221" t="str">
            <v>STEVENS PATRICK</v>
          </cell>
          <cell r="C221" t="str">
            <v>BVG</v>
          </cell>
          <cell r="E221">
            <v>22</v>
          </cell>
          <cell r="F221" t="str">
            <v>3°</v>
          </cell>
        </row>
        <row r="222">
          <cell r="A222">
            <v>4931</v>
          </cell>
          <cell r="B222" t="str">
            <v>VAN HOYLANDT ROGER</v>
          </cell>
          <cell r="C222" t="str">
            <v>BVG</v>
          </cell>
          <cell r="E222">
            <v>50</v>
          </cell>
          <cell r="F222" t="str">
            <v>hfd</v>
          </cell>
        </row>
        <row r="223">
          <cell r="A223">
            <v>5733</v>
          </cell>
          <cell r="B223" t="str">
            <v>VAN BRUYSSEL RONY</v>
          </cell>
          <cell r="C223" t="str">
            <v>BVG</v>
          </cell>
          <cell r="E223">
            <v>15</v>
          </cell>
          <cell r="F223" t="str">
            <v>5°</v>
          </cell>
        </row>
        <row r="224">
          <cell r="A224">
            <v>9519</v>
          </cell>
          <cell r="B224" t="str">
            <v>HUT Joop</v>
          </cell>
          <cell r="C224" t="str">
            <v>BVG</v>
          </cell>
          <cell r="F224" t="b">
            <v>0</v>
          </cell>
        </row>
        <row r="225">
          <cell r="A225">
            <v>5798</v>
          </cell>
          <cell r="B225" t="str">
            <v>van Manen Bert</v>
          </cell>
          <cell r="C225" t="str">
            <v>BVG</v>
          </cell>
          <cell r="E225">
            <v>60</v>
          </cell>
          <cell r="F225" t="str">
            <v>ere</v>
          </cell>
        </row>
        <row r="226">
          <cell r="A226">
            <v>9956</v>
          </cell>
          <cell r="B226" t="str">
            <v>KASIER Sven</v>
          </cell>
          <cell r="C226" t="str">
            <v>BVG</v>
          </cell>
          <cell r="E226">
            <v>15</v>
          </cell>
          <cell r="F226" t="str">
            <v>5°</v>
          </cell>
        </row>
        <row r="228">
          <cell r="A228">
            <v>9975</v>
          </cell>
          <cell r="B228" t="str">
            <v>WILLEMS Peter</v>
          </cell>
          <cell r="C228" t="str">
            <v>ACG</v>
          </cell>
          <cell r="E228">
            <v>42</v>
          </cell>
          <cell r="F228" t="str">
            <v>exc</v>
          </cell>
        </row>
        <row r="229">
          <cell r="A229">
            <v>8758</v>
          </cell>
          <cell r="B229" t="str">
            <v>DUYM Ignace</v>
          </cell>
          <cell r="C229" t="str">
            <v>ACG</v>
          </cell>
          <cell r="E229">
            <v>42</v>
          </cell>
          <cell r="F229" t="str">
            <v>exc</v>
          </cell>
        </row>
        <row r="230">
          <cell r="A230">
            <v>4505</v>
          </cell>
          <cell r="B230" t="str">
            <v>BRACKE Peter</v>
          </cell>
          <cell r="C230" t="str">
            <v>ACG</v>
          </cell>
          <cell r="E230">
            <v>42</v>
          </cell>
          <cell r="F230" t="str">
            <v>exc</v>
          </cell>
        </row>
        <row r="231">
          <cell r="A231">
            <v>2314</v>
          </cell>
          <cell r="B231" t="str">
            <v>SONCK ROBBY</v>
          </cell>
          <cell r="C231" t="str">
            <v>ACG</v>
          </cell>
          <cell r="E231">
            <v>42</v>
          </cell>
          <cell r="F231" t="str">
            <v>exc</v>
          </cell>
        </row>
        <row r="232">
          <cell r="A232">
            <v>6927</v>
          </cell>
          <cell r="B232" t="str">
            <v>DUJARDIN Luc</v>
          </cell>
          <cell r="C232" t="str">
            <v>ACG</v>
          </cell>
          <cell r="E232">
            <v>27</v>
          </cell>
          <cell r="F232" t="str">
            <v>2°</v>
          </cell>
        </row>
        <row r="233">
          <cell r="A233">
            <v>4432</v>
          </cell>
          <cell r="B233" t="str">
            <v>BAETE Jean-Pierre</v>
          </cell>
          <cell r="C233" t="str">
            <v>ACG</v>
          </cell>
          <cell r="E233">
            <v>27</v>
          </cell>
          <cell r="F233" t="str">
            <v>2°</v>
          </cell>
        </row>
        <row r="234">
          <cell r="A234">
            <v>7685</v>
          </cell>
          <cell r="B234" t="str">
            <v>Hanskens Stephaan</v>
          </cell>
          <cell r="C234" t="str">
            <v>ACG</v>
          </cell>
          <cell r="E234">
            <v>15</v>
          </cell>
          <cell r="F234" t="str">
            <v>5°</v>
          </cell>
        </row>
        <row r="235">
          <cell r="A235">
            <v>9431</v>
          </cell>
          <cell r="B235" t="str">
            <v>JACQUEMYN Tony</v>
          </cell>
          <cell r="C235" t="str">
            <v>ACG</v>
          </cell>
          <cell r="E235">
            <v>18</v>
          </cell>
          <cell r="F235" t="str">
            <v>4°</v>
          </cell>
        </row>
        <row r="236">
          <cell r="A236">
            <v>6428</v>
          </cell>
          <cell r="B236" t="str">
            <v>MEULEMAN Rudy</v>
          </cell>
          <cell r="C236" t="str">
            <v>ACG</v>
          </cell>
          <cell r="E236">
            <v>22</v>
          </cell>
          <cell r="F236" t="str">
            <v>3°</v>
          </cell>
        </row>
        <row r="237">
          <cell r="A237">
            <v>6705</v>
          </cell>
          <cell r="B237" t="str">
            <v>BERNAERDT Roland</v>
          </cell>
          <cell r="C237" t="str">
            <v>ACG</v>
          </cell>
          <cell r="E237">
            <v>22</v>
          </cell>
          <cell r="F237" t="str">
            <v>3°</v>
          </cell>
        </row>
        <row r="238">
          <cell r="A238">
            <v>4496</v>
          </cell>
          <cell r="B238" t="str">
            <v>VAN HANEGEM Izaak</v>
          </cell>
          <cell r="C238" t="str">
            <v>ACG</v>
          </cell>
          <cell r="E238">
            <v>18</v>
          </cell>
          <cell r="F238" t="str">
            <v>4°</v>
          </cell>
        </row>
        <row r="239">
          <cell r="A239">
            <v>1044</v>
          </cell>
          <cell r="B239" t="str">
            <v>Coppens Jimmy</v>
          </cell>
          <cell r="C239" t="str">
            <v>ACG</v>
          </cell>
          <cell r="E239">
            <v>15</v>
          </cell>
          <cell r="F239" t="str">
            <v>5°</v>
          </cell>
        </row>
        <row r="240">
          <cell r="A240">
            <v>7125</v>
          </cell>
          <cell r="B240" t="str">
            <v>Nuytten Renold</v>
          </cell>
          <cell r="C240" t="str">
            <v>ACG</v>
          </cell>
          <cell r="E240">
            <v>15</v>
          </cell>
          <cell r="F240" t="str">
            <v>5°</v>
          </cell>
        </row>
        <row r="241">
          <cell r="A241">
            <v>9821</v>
          </cell>
          <cell r="B241" t="str">
            <v>VAN DEN BOSSCHE Daniël</v>
          </cell>
          <cell r="C241" t="str">
            <v>ACG</v>
          </cell>
        </row>
        <row r="243">
          <cell r="A243">
            <v>9420</v>
          </cell>
          <cell r="B243" t="str">
            <v>CAUDRON Bjorn</v>
          </cell>
          <cell r="C243" t="str">
            <v>K. ED</v>
          </cell>
          <cell r="E243">
            <v>22</v>
          </cell>
          <cell r="F243" t="str">
            <v>3°</v>
          </cell>
        </row>
        <row r="244">
          <cell r="A244">
            <v>4422</v>
          </cell>
          <cell r="B244" t="str">
            <v>DE MEYER Rudi</v>
          </cell>
          <cell r="C244" t="str">
            <v>K. ED</v>
          </cell>
          <cell r="E244">
            <v>27</v>
          </cell>
          <cell r="F244" t="str">
            <v>2°</v>
          </cell>
        </row>
        <row r="245">
          <cell r="A245">
            <v>4425</v>
          </cell>
          <cell r="B245" t="str">
            <v>GEVAERT André</v>
          </cell>
          <cell r="C245" t="str">
            <v>K. ED</v>
          </cell>
          <cell r="E245">
            <v>27</v>
          </cell>
          <cell r="F245" t="str">
            <v>2°</v>
          </cell>
        </row>
        <row r="246">
          <cell r="A246">
            <v>9260</v>
          </cell>
          <cell r="B246" t="str">
            <v>VAN HEIRSEELE Roger</v>
          </cell>
          <cell r="C246" t="str">
            <v>K. ED</v>
          </cell>
          <cell r="F246" t="b">
            <v>0</v>
          </cell>
        </row>
        <row r="247">
          <cell r="A247">
            <v>9421</v>
          </cell>
          <cell r="B247" t="str">
            <v>Caudron Danny</v>
          </cell>
          <cell r="C247" t="str">
            <v>K. ED</v>
          </cell>
          <cell r="E247">
            <v>27</v>
          </cell>
          <cell r="F247" t="str">
            <v>2°</v>
          </cell>
        </row>
        <row r="248">
          <cell r="A248">
            <v>8410</v>
          </cell>
          <cell r="B248" t="str">
            <v>LIPPENS Tony</v>
          </cell>
          <cell r="C248" t="str">
            <v>K. ED</v>
          </cell>
          <cell r="E248">
            <v>22</v>
          </cell>
          <cell r="F248" t="str">
            <v>3°</v>
          </cell>
        </row>
        <row r="249">
          <cell r="F249" t="b">
            <v>0</v>
          </cell>
        </row>
        <row r="250">
          <cell r="A250">
            <v>8063</v>
          </cell>
          <cell r="B250" t="str">
            <v>COPPENS Christiaan</v>
          </cell>
          <cell r="C250" t="str">
            <v>K.EWH</v>
          </cell>
          <cell r="E250">
            <v>22</v>
          </cell>
          <cell r="F250" t="str">
            <v>3°</v>
          </cell>
        </row>
        <row r="251">
          <cell r="A251">
            <v>1071</v>
          </cell>
          <cell r="B251" t="str">
            <v>BILLET Jelle</v>
          </cell>
          <cell r="C251" t="str">
            <v>K.EWH</v>
          </cell>
          <cell r="F251" t="b">
            <v>0</v>
          </cell>
        </row>
        <row r="252">
          <cell r="A252">
            <v>8657</v>
          </cell>
          <cell r="B252" t="str">
            <v>HOLDERBEKE Alex</v>
          </cell>
          <cell r="C252" t="str">
            <v>K.EWH</v>
          </cell>
          <cell r="E252">
            <v>15</v>
          </cell>
          <cell r="F252" t="str">
            <v>5°</v>
          </cell>
        </row>
        <row r="253">
          <cell r="A253">
            <v>4425</v>
          </cell>
          <cell r="B253" t="str">
            <v xml:space="preserve">GEVAERT André </v>
          </cell>
          <cell r="C253" t="str">
            <v>K.EWH</v>
          </cell>
          <cell r="E253">
            <v>22</v>
          </cell>
          <cell r="F253" t="str">
            <v>3°</v>
          </cell>
        </row>
        <row r="254">
          <cell r="A254">
            <v>9424</v>
          </cell>
          <cell r="B254" t="str">
            <v>VAN DEN  EEDE  Marc</v>
          </cell>
          <cell r="C254" t="str">
            <v>K.EWH</v>
          </cell>
          <cell r="E254">
            <v>18</v>
          </cell>
          <cell r="F254" t="str">
            <v>4°</v>
          </cell>
        </row>
        <row r="256">
          <cell r="A256">
            <v>9595</v>
          </cell>
          <cell r="B256" t="str">
            <v>VERBEURE Danny</v>
          </cell>
          <cell r="C256" t="str">
            <v>K.EWH</v>
          </cell>
          <cell r="F256" t="b">
            <v>0</v>
          </cell>
        </row>
        <row r="257">
          <cell r="A257">
            <v>7806</v>
          </cell>
          <cell r="B257" t="str">
            <v>BAUTE Steven</v>
          </cell>
          <cell r="C257" t="str">
            <v>K.EWH</v>
          </cell>
          <cell r="E257">
            <v>27</v>
          </cell>
          <cell r="F257" t="str">
            <v>2°</v>
          </cell>
        </row>
        <row r="258">
          <cell r="A258">
            <v>9593</v>
          </cell>
          <cell r="B258" t="str">
            <v>TRENSON Gabriël</v>
          </cell>
          <cell r="C258" t="str">
            <v>K.EWH</v>
          </cell>
          <cell r="F258" t="b">
            <v>0</v>
          </cell>
        </row>
        <row r="259">
          <cell r="A259">
            <v>4446</v>
          </cell>
          <cell r="B259" t="str">
            <v>FOURNEAU Alain</v>
          </cell>
          <cell r="C259" t="str">
            <v>K.EWH</v>
          </cell>
          <cell r="F259" t="b">
            <v>0</v>
          </cell>
        </row>
        <row r="260">
          <cell r="A260">
            <v>9594</v>
          </cell>
          <cell r="B260" t="str">
            <v>VAN QUAETHEM Romain</v>
          </cell>
          <cell r="C260" t="str">
            <v>K.EWH</v>
          </cell>
          <cell r="F260" t="b">
            <v>0</v>
          </cell>
        </row>
        <row r="261">
          <cell r="A261">
            <v>9592</v>
          </cell>
          <cell r="B261" t="str">
            <v>DE LOBEL Marc</v>
          </cell>
          <cell r="C261" t="str">
            <v>K.EWH</v>
          </cell>
          <cell r="F261" t="b">
            <v>0</v>
          </cell>
        </row>
        <row r="262">
          <cell r="A262">
            <v>4472</v>
          </cell>
          <cell r="B262" t="str">
            <v>DE BAETS Danny</v>
          </cell>
          <cell r="C262" t="str">
            <v>K.EWH</v>
          </cell>
          <cell r="D262" t="str">
            <v>HNS</v>
          </cell>
          <cell r="E262">
            <v>18</v>
          </cell>
          <cell r="F262" t="str">
            <v>4°</v>
          </cell>
        </row>
        <row r="263">
          <cell r="A263">
            <v>9966</v>
          </cell>
          <cell r="B263" t="str">
            <v>BRUGGEMAN Etienne</v>
          </cell>
          <cell r="C263" t="str">
            <v xml:space="preserve"> K.EWH</v>
          </cell>
          <cell r="D263" t="str">
            <v>NS</v>
          </cell>
        </row>
        <row r="265">
          <cell r="A265">
            <v>4454</v>
          </cell>
          <cell r="B265" t="str">
            <v>DEPOORTER Reginald</v>
          </cell>
          <cell r="C265" t="str">
            <v>GS</v>
          </cell>
          <cell r="E265">
            <v>15</v>
          </cell>
          <cell r="F265" t="str">
            <v>5°</v>
          </cell>
        </row>
        <row r="266">
          <cell r="A266">
            <v>4466</v>
          </cell>
          <cell r="B266" t="str">
            <v>TREMERIE Walter</v>
          </cell>
          <cell r="C266" t="str">
            <v>GS</v>
          </cell>
          <cell r="E266">
            <v>27</v>
          </cell>
          <cell r="F266" t="str">
            <v>2°</v>
          </cell>
        </row>
        <row r="267">
          <cell r="A267">
            <v>4528</v>
          </cell>
          <cell r="B267" t="str">
            <v>VAN HANEGEM Nico</v>
          </cell>
          <cell r="C267" t="str">
            <v>GS</v>
          </cell>
          <cell r="E267">
            <v>42</v>
          </cell>
          <cell r="F267" t="str">
            <v>exc</v>
          </cell>
        </row>
        <row r="268">
          <cell r="A268">
            <v>4541</v>
          </cell>
          <cell r="B268" t="str">
            <v>DELLAERT Marc</v>
          </cell>
          <cell r="C268" t="str">
            <v>GS</v>
          </cell>
          <cell r="E268">
            <v>50</v>
          </cell>
          <cell r="F268" t="str">
            <v>hfd</v>
          </cell>
        </row>
        <row r="269">
          <cell r="A269">
            <v>4587</v>
          </cell>
          <cell r="B269" t="str">
            <v>VERSTRAETEN Frank</v>
          </cell>
          <cell r="C269" t="str">
            <v>GS</v>
          </cell>
          <cell r="E269">
            <v>42</v>
          </cell>
          <cell r="F269" t="str">
            <v>exc</v>
          </cell>
        </row>
        <row r="270">
          <cell r="A270">
            <v>6701</v>
          </cell>
          <cell r="B270" t="str">
            <v>BROCHE Philippe</v>
          </cell>
          <cell r="C270" t="str">
            <v>GS</v>
          </cell>
          <cell r="E270">
            <v>34</v>
          </cell>
          <cell r="F270" t="str">
            <v>1°</v>
          </cell>
        </row>
        <row r="271">
          <cell r="A271">
            <v>6703</v>
          </cell>
          <cell r="B271" t="str">
            <v>CLAUS Pascal</v>
          </cell>
          <cell r="C271" t="str">
            <v>GS</v>
          </cell>
          <cell r="E271">
            <v>50</v>
          </cell>
          <cell r="F271" t="str">
            <v>hfd</v>
          </cell>
        </row>
        <row r="272">
          <cell r="A272">
            <v>7203</v>
          </cell>
          <cell r="B272" t="str">
            <v>DELARUE Dirk</v>
          </cell>
          <cell r="C272" t="str">
            <v>GS</v>
          </cell>
          <cell r="E272">
            <v>42</v>
          </cell>
          <cell r="F272" t="str">
            <v>exc</v>
          </cell>
        </row>
        <row r="273">
          <cell r="A273">
            <v>7498</v>
          </cell>
          <cell r="B273" t="str">
            <v>VAN DAM Jens</v>
          </cell>
          <cell r="C273" t="str">
            <v>GS</v>
          </cell>
          <cell r="E273">
            <v>50</v>
          </cell>
          <cell r="F273" t="str">
            <v>hfd</v>
          </cell>
        </row>
        <row r="274">
          <cell r="A274">
            <v>8163</v>
          </cell>
          <cell r="B274" t="str">
            <v>DE WEIRDT Jean-Marie</v>
          </cell>
          <cell r="C274" t="str">
            <v>GS</v>
          </cell>
          <cell r="E274">
            <v>27</v>
          </cell>
          <cell r="F274" t="str">
            <v>2°</v>
          </cell>
        </row>
        <row r="275">
          <cell r="A275">
            <v>8654</v>
          </cell>
          <cell r="B275" t="str">
            <v>BAETSLE Peter</v>
          </cell>
          <cell r="C275" t="str">
            <v>GS</v>
          </cell>
          <cell r="E275">
            <v>27</v>
          </cell>
          <cell r="F275" t="str">
            <v>2°</v>
          </cell>
        </row>
        <row r="276">
          <cell r="A276">
            <v>8889</v>
          </cell>
          <cell r="B276" t="str">
            <v>DE PREST Alex</v>
          </cell>
          <cell r="C276" t="str">
            <v>GS</v>
          </cell>
          <cell r="E276">
            <v>22</v>
          </cell>
          <cell r="F276" t="str">
            <v>3°</v>
          </cell>
        </row>
        <row r="277">
          <cell r="A277">
            <v>8890</v>
          </cell>
          <cell r="B277" t="str">
            <v>VAN HOLLE Jean-Pierre</v>
          </cell>
          <cell r="C277" t="str">
            <v>GS</v>
          </cell>
          <cell r="E277">
            <v>22</v>
          </cell>
          <cell r="F277" t="str">
            <v>3°</v>
          </cell>
        </row>
        <row r="278">
          <cell r="A278">
            <v>9423</v>
          </cell>
          <cell r="B278" t="str">
            <v>DE GOQUE Guy</v>
          </cell>
          <cell r="C278" t="str">
            <v>GS</v>
          </cell>
          <cell r="E278">
            <v>22</v>
          </cell>
          <cell r="F278" t="str">
            <v>3°</v>
          </cell>
        </row>
        <row r="279">
          <cell r="A279">
            <v>1039</v>
          </cell>
          <cell r="B279" t="str">
            <v>WIEME Koenraad</v>
          </cell>
          <cell r="C279" t="str">
            <v>GS</v>
          </cell>
          <cell r="E279">
            <v>27</v>
          </cell>
          <cell r="F279" t="str">
            <v>2°</v>
          </cell>
        </row>
        <row r="280">
          <cell r="A280">
            <v>4506</v>
          </cell>
          <cell r="B280" t="str">
            <v>BRACKE Tom</v>
          </cell>
          <cell r="C280" t="str">
            <v>GS</v>
          </cell>
          <cell r="E280">
            <v>42</v>
          </cell>
          <cell r="F280" t="str">
            <v>exc</v>
          </cell>
        </row>
        <row r="281">
          <cell r="A281">
            <v>4550</v>
          </cell>
          <cell r="B281" t="str">
            <v>KESTELOOT Patrick</v>
          </cell>
          <cell r="C281" t="str">
            <v>GS</v>
          </cell>
          <cell r="E281">
            <v>60</v>
          </cell>
          <cell r="F281" t="str">
            <v>ere</v>
          </cell>
        </row>
        <row r="282">
          <cell r="A282">
            <v>9419</v>
          </cell>
          <cell r="B282" t="str">
            <v>MOEYKENS Biacio</v>
          </cell>
          <cell r="C282" t="str">
            <v>GS</v>
          </cell>
          <cell r="E282">
            <v>18</v>
          </cell>
          <cell r="F282" t="str">
            <v>4°</v>
          </cell>
        </row>
        <row r="283">
          <cell r="A283">
            <v>1033</v>
          </cell>
          <cell r="B283" t="str">
            <v>DE CASTER Marc</v>
          </cell>
          <cell r="C283" t="str">
            <v>GS</v>
          </cell>
          <cell r="E283">
            <v>15</v>
          </cell>
          <cell r="F283" t="str">
            <v>5°</v>
          </cell>
        </row>
        <row r="284">
          <cell r="A284">
            <v>8426</v>
          </cell>
          <cell r="B284" t="str">
            <v>MOEYKENS Michel</v>
          </cell>
          <cell r="C284" t="str">
            <v>GS</v>
          </cell>
          <cell r="E284">
            <v>22</v>
          </cell>
          <cell r="F284" t="str">
            <v>3°</v>
          </cell>
        </row>
        <row r="285">
          <cell r="A285">
            <v>9959</v>
          </cell>
          <cell r="B285" t="str">
            <v>DE DEYNE Firmin</v>
          </cell>
          <cell r="C285" t="str">
            <v>GS</v>
          </cell>
          <cell r="E285">
            <v>22</v>
          </cell>
          <cell r="F285" t="str">
            <v>3°</v>
          </cell>
        </row>
        <row r="287">
          <cell r="F287" t="b">
            <v>0</v>
          </cell>
        </row>
        <row r="288">
          <cell r="A288">
            <v>4402</v>
          </cell>
          <cell r="B288" t="str">
            <v>ROELS Roger</v>
          </cell>
          <cell r="C288" t="str">
            <v>KAS</v>
          </cell>
          <cell r="E288">
            <v>27</v>
          </cell>
          <cell r="F288" t="str">
            <v>2°</v>
          </cell>
        </row>
        <row r="289">
          <cell r="A289">
            <v>4451</v>
          </cell>
          <cell r="B289" t="str">
            <v>DE BLEECKER Steven</v>
          </cell>
          <cell r="C289" t="str">
            <v>KAS</v>
          </cell>
          <cell r="E289">
            <v>42</v>
          </cell>
          <cell r="F289" t="str">
            <v>exc</v>
          </cell>
        </row>
        <row r="290">
          <cell r="A290">
            <v>4524</v>
          </cell>
          <cell r="B290" t="str">
            <v>RODTS Piet</v>
          </cell>
          <cell r="C290" t="str">
            <v>KAS</v>
          </cell>
          <cell r="E290">
            <v>50</v>
          </cell>
          <cell r="F290" t="str">
            <v>hfd</v>
          </cell>
        </row>
        <row r="291">
          <cell r="A291">
            <v>4526</v>
          </cell>
          <cell r="B291" t="str">
            <v>VAN DE VELDE Marc</v>
          </cell>
          <cell r="C291" t="str">
            <v>KAS</v>
          </cell>
          <cell r="E291">
            <v>15</v>
          </cell>
          <cell r="F291" t="str">
            <v>5°</v>
          </cell>
        </row>
        <row r="292">
          <cell r="A292">
            <v>7207</v>
          </cell>
          <cell r="B292" t="str">
            <v>FEYS Georges</v>
          </cell>
          <cell r="C292" t="str">
            <v>KAS</v>
          </cell>
          <cell r="E292">
            <v>22</v>
          </cell>
          <cell r="F292" t="str">
            <v>3°</v>
          </cell>
        </row>
        <row r="293">
          <cell r="A293">
            <v>7209</v>
          </cell>
          <cell r="B293" t="str">
            <v>VAN WAEYENBERGHE Carlos</v>
          </cell>
          <cell r="C293" t="str">
            <v>KAS</v>
          </cell>
          <cell r="E293">
            <v>18</v>
          </cell>
          <cell r="F293" t="str">
            <v>4°</v>
          </cell>
        </row>
        <row r="294">
          <cell r="A294">
            <v>7687</v>
          </cell>
          <cell r="B294" t="str">
            <v>PIETERS Lionel</v>
          </cell>
          <cell r="C294" t="str">
            <v>KAS</v>
          </cell>
          <cell r="E294">
            <v>15</v>
          </cell>
          <cell r="F294" t="str">
            <v>5°</v>
          </cell>
        </row>
        <row r="295">
          <cell r="A295">
            <v>8895</v>
          </cell>
          <cell r="B295" t="str">
            <v>SANMADESTO José</v>
          </cell>
          <cell r="C295" t="str">
            <v>KAS</v>
          </cell>
          <cell r="E295">
            <v>15</v>
          </cell>
          <cell r="F295" t="str">
            <v>5°</v>
          </cell>
        </row>
        <row r="296">
          <cell r="A296">
            <v>4530</v>
          </cell>
          <cell r="B296" t="str">
            <v>VERSPEELT Filip</v>
          </cell>
          <cell r="C296" t="str">
            <v>KAS</v>
          </cell>
          <cell r="E296">
            <v>50</v>
          </cell>
          <cell r="F296" t="str">
            <v>hfd</v>
          </cell>
        </row>
        <row r="297">
          <cell r="A297">
            <v>8070</v>
          </cell>
          <cell r="B297" t="str">
            <v>VAN KERCKHOVE Willem</v>
          </cell>
          <cell r="C297" t="str">
            <v>KAS</v>
          </cell>
          <cell r="E297">
            <v>22</v>
          </cell>
          <cell r="F297" t="str">
            <v>3°</v>
          </cell>
        </row>
        <row r="298">
          <cell r="A298">
            <v>8530</v>
          </cell>
          <cell r="B298" t="str">
            <v>DEMIRCIOGLU Fuat</v>
          </cell>
          <cell r="C298" t="str">
            <v>KAS</v>
          </cell>
          <cell r="E298">
            <v>50</v>
          </cell>
          <cell r="F298" t="str">
            <v>hfd</v>
          </cell>
        </row>
        <row r="299">
          <cell r="A299">
            <v>8068</v>
          </cell>
          <cell r="B299" t="str">
            <v>KAHRAMAN Murat</v>
          </cell>
          <cell r="C299" t="str">
            <v>KAS</v>
          </cell>
          <cell r="E299">
            <v>42</v>
          </cell>
          <cell r="F299" t="str">
            <v>exc</v>
          </cell>
        </row>
        <row r="300">
          <cell r="A300">
            <v>8655</v>
          </cell>
          <cell r="B300" t="str">
            <v>TOLLEBEKE Arthur</v>
          </cell>
          <cell r="C300" t="str">
            <v>KAS</v>
          </cell>
          <cell r="E300">
            <v>27</v>
          </cell>
          <cell r="F300" t="str">
            <v>2°</v>
          </cell>
        </row>
        <row r="301">
          <cell r="A301">
            <v>5705</v>
          </cell>
          <cell r="B301" t="str">
            <v>LUTTENS Arnold</v>
          </cell>
          <cell r="C301" t="str">
            <v>KAS</v>
          </cell>
          <cell r="E301">
            <v>22</v>
          </cell>
          <cell r="F301" t="str">
            <v>3°</v>
          </cell>
        </row>
        <row r="302">
          <cell r="A302">
            <v>4516</v>
          </cell>
          <cell r="B302" t="str">
            <v>FEYS Gunther</v>
          </cell>
          <cell r="C302" t="str">
            <v>KAS</v>
          </cell>
          <cell r="E302">
            <v>42</v>
          </cell>
          <cell r="F302" t="str">
            <v>exc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>
            <v>18</v>
          </cell>
          <cell r="F303" t="str">
            <v>4°</v>
          </cell>
        </row>
        <row r="304">
          <cell r="A304">
            <v>9965</v>
          </cell>
          <cell r="B304" t="str">
            <v>SANMODESTO Nicolas</v>
          </cell>
          <cell r="C304" t="str">
            <v>KAS</v>
          </cell>
          <cell r="E304">
            <v>15</v>
          </cell>
          <cell r="F304" t="str">
            <v>5°</v>
          </cell>
        </row>
        <row r="305">
          <cell r="F305" t="b">
            <v>0</v>
          </cell>
        </row>
        <row r="306">
          <cell r="A306">
            <v>4415</v>
          </cell>
          <cell r="B306" t="str">
            <v>VANPETEGHEM Alex</v>
          </cell>
          <cell r="C306" t="str">
            <v>K.ME</v>
          </cell>
          <cell r="E306">
            <v>34</v>
          </cell>
          <cell r="F306" t="str">
            <v>1°</v>
          </cell>
        </row>
        <row r="307">
          <cell r="A307">
            <v>4443</v>
          </cell>
          <cell r="B307" t="str">
            <v>VERBEKEN Albert</v>
          </cell>
          <cell r="C307" t="str">
            <v>K.ME</v>
          </cell>
          <cell r="E307">
            <v>27</v>
          </cell>
          <cell r="F307" t="str">
            <v>2°</v>
          </cell>
        </row>
        <row r="308">
          <cell r="A308">
            <v>4629</v>
          </cell>
          <cell r="B308" t="str">
            <v>VERSNOYEN François</v>
          </cell>
          <cell r="C308" t="str">
            <v>K.ME</v>
          </cell>
          <cell r="E308">
            <v>27</v>
          </cell>
          <cell r="F308" t="str">
            <v>2°</v>
          </cell>
        </row>
        <row r="309">
          <cell r="A309">
            <v>4643</v>
          </cell>
          <cell r="B309" t="str">
            <v>MESURE Freddy</v>
          </cell>
          <cell r="C309" t="str">
            <v>K.ME</v>
          </cell>
          <cell r="E309">
            <v>27</v>
          </cell>
          <cell r="F309" t="str">
            <v>2°</v>
          </cell>
        </row>
        <row r="310">
          <cell r="A310" t="str">
            <v>6417B</v>
          </cell>
          <cell r="B310" t="str">
            <v>BLOMME Jean-Thierry</v>
          </cell>
          <cell r="C310" t="str">
            <v>K.ME</v>
          </cell>
          <cell r="E310">
            <v>34</v>
          </cell>
          <cell r="F310" t="str">
            <v>1°</v>
          </cell>
        </row>
        <row r="311">
          <cell r="A311">
            <v>6715</v>
          </cell>
          <cell r="B311" t="str">
            <v>BRUGGEMAN Roger</v>
          </cell>
          <cell r="C311" t="str">
            <v>K.ME</v>
          </cell>
          <cell r="F311" t="b">
            <v>0</v>
          </cell>
        </row>
        <row r="312">
          <cell r="A312">
            <v>8664</v>
          </cell>
          <cell r="B312" t="str">
            <v>OOSTERLINCK Luc</v>
          </cell>
          <cell r="C312" t="str">
            <v>K.ME</v>
          </cell>
          <cell r="E312">
            <v>18</v>
          </cell>
          <cell r="F312" t="str">
            <v>4°</v>
          </cell>
        </row>
        <row r="313">
          <cell r="A313">
            <v>8665</v>
          </cell>
          <cell r="B313" t="str">
            <v>VAN DELSEN Edgard</v>
          </cell>
          <cell r="C313" t="str">
            <v>K.ME</v>
          </cell>
          <cell r="E313">
            <v>15</v>
          </cell>
          <cell r="F313" t="str">
            <v>5°</v>
          </cell>
        </row>
        <row r="314">
          <cell r="A314">
            <v>8666</v>
          </cell>
          <cell r="B314" t="str">
            <v>BRACKE André</v>
          </cell>
          <cell r="C314" t="str">
            <v>K.ME</v>
          </cell>
          <cell r="E314">
            <v>18</v>
          </cell>
          <cell r="F314" t="str">
            <v>4°</v>
          </cell>
        </row>
        <row r="315">
          <cell r="A315">
            <v>8898</v>
          </cell>
          <cell r="B315" t="str">
            <v>RAES Freddy</v>
          </cell>
          <cell r="C315" t="str">
            <v>K.ME</v>
          </cell>
          <cell r="E315">
            <v>15</v>
          </cell>
          <cell r="F315" t="str">
            <v>5°</v>
          </cell>
        </row>
        <row r="317">
          <cell r="A317">
            <v>9527</v>
          </cell>
          <cell r="B317" t="str">
            <v>BORGILIOEN  MARCEL</v>
          </cell>
          <cell r="C317" t="str">
            <v>K.ME</v>
          </cell>
          <cell r="E317">
            <v>15</v>
          </cell>
          <cell r="F317" t="str">
            <v>5°</v>
          </cell>
        </row>
        <row r="319">
          <cell r="A319">
            <v>8347</v>
          </cell>
          <cell r="B319" t="str">
            <v>BUYENS Pascal</v>
          </cell>
          <cell r="C319" t="str">
            <v>ROY</v>
          </cell>
          <cell r="E319">
            <v>22</v>
          </cell>
          <cell r="F319" t="str">
            <v>3°</v>
          </cell>
        </row>
        <row r="320">
          <cell r="A320">
            <v>8886</v>
          </cell>
          <cell r="B320" t="str">
            <v>DELTENRE Pascal</v>
          </cell>
          <cell r="C320" t="str">
            <v>ROY</v>
          </cell>
          <cell r="E320">
            <v>22</v>
          </cell>
          <cell r="F320" t="str">
            <v>3°</v>
          </cell>
        </row>
        <row r="321">
          <cell r="A321">
            <v>8887</v>
          </cell>
          <cell r="B321" t="str">
            <v>VANLANCKER Marc</v>
          </cell>
          <cell r="C321" t="str">
            <v>ROY</v>
          </cell>
          <cell r="E321">
            <v>34</v>
          </cell>
          <cell r="F321" t="str">
            <v>1°</v>
          </cell>
        </row>
        <row r="322">
          <cell r="A322">
            <v>9264</v>
          </cell>
          <cell r="B322" t="str">
            <v>REYCHLER Hedwig</v>
          </cell>
          <cell r="C322" t="str">
            <v>ROY</v>
          </cell>
          <cell r="E322">
            <v>18</v>
          </cell>
          <cell r="F322" t="str">
            <v>4°</v>
          </cell>
        </row>
        <row r="323">
          <cell r="A323">
            <v>9262</v>
          </cell>
          <cell r="B323" t="str">
            <v>CLAEYS Hubert</v>
          </cell>
          <cell r="C323" t="str">
            <v>ROY</v>
          </cell>
          <cell r="F323" t="b">
            <v>0</v>
          </cell>
        </row>
        <row r="324">
          <cell r="A324">
            <v>9523</v>
          </cell>
          <cell r="B324" t="str">
            <v>DE LANGHE François</v>
          </cell>
          <cell r="C324" t="str">
            <v>ROY</v>
          </cell>
          <cell r="E324">
            <v>15</v>
          </cell>
          <cell r="F324" t="str">
            <v>5°</v>
          </cell>
        </row>
        <row r="327">
          <cell r="F327" t="b">
            <v>0</v>
          </cell>
        </row>
        <row r="328">
          <cell r="A328">
            <v>8897</v>
          </cell>
          <cell r="B328" t="str">
            <v>BAELE Edmond</v>
          </cell>
          <cell r="C328" t="str">
            <v>KBCAW</v>
          </cell>
          <cell r="E328">
            <v>22</v>
          </cell>
          <cell r="F328" t="str">
            <v>3°</v>
          </cell>
        </row>
        <row r="329">
          <cell r="A329">
            <v>7318</v>
          </cell>
          <cell r="B329" t="str">
            <v>CARDON Eric</v>
          </cell>
          <cell r="C329" t="str">
            <v>KBCAW</v>
          </cell>
          <cell r="E329">
            <v>15</v>
          </cell>
          <cell r="F329" t="str">
            <v>5°</v>
          </cell>
        </row>
        <row r="330">
          <cell r="A330">
            <v>8349</v>
          </cell>
          <cell r="B330" t="str">
            <v>CLAERHOUT Bernard</v>
          </cell>
          <cell r="C330" t="str">
            <v>KBCAW</v>
          </cell>
          <cell r="F330" t="b">
            <v>0</v>
          </cell>
        </row>
        <row r="331">
          <cell r="A331">
            <v>8352</v>
          </cell>
          <cell r="B331" t="str">
            <v>COSYNS Marc</v>
          </cell>
          <cell r="C331" t="str">
            <v>KBCAW</v>
          </cell>
          <cell r="E331">
            <v>18</v>
          </cell>
          <cell r="F331" t="str">
            <v>4°</v>
          </cell>
        </row>
        <row r="332">
          <cell r="A332">
            <v>6706</v>
          </cell>
          <cell r="B332" t="str">
            <v>DE FAUW Guy</v>
          </cell>
          <cell r="C332" t="str">
            <v>KBCAW</v>
          </cell>
          <cell r="E332">
            <v>27</v>
          </cell>
          <cell r="F332" t="str">
            <v>2°</v>
          </cell>
        </row>
        <row r="333">
          <cell r="A333">
            <v>7475</v>
          </cell>
          <cell r="B333" t="str">
            <v>DE MOL Daniel</v>
          </cell>
          <cell r="C333" t="str">
            <v>KBCAW</v>
          </cell>
          <cell r="F333" t="b">
            <v>0</v>
          </cell>
        </row>
        <row r="334">
          <cell r="A334">
            <v>6427</v>
          </cell>
          <cell r="B334" t="str">
            <v>GORLEER Omer</v>
          </cell>
          <cell r="C334" t="str">
            <v>KBCAW</v>
          </cell>
          <cell r="E334">
            <v>18</v>
          </cell>
          <cell r="F334" t="str">
            <v>4°</v>
          </cell>
        </row>
        <row r="335">
          <cell r="A335">
            <v>7477</v>
          </cell>
          <cell r="B335" t="str">
            <v>VAN DE CASTEELE Henri</v>
          </cell>
          <cell r="C335" t="str">
            <v>KBCAW</v>
          </cell>
          <cell r="E335">
            <v>18</v>
          </cell>
          <cell r="F335" t="str">
            <v>4°</v>
          </cell>
        </row>
        <row r="336">
          <cell r="A336">
            <v>7698</v>
          </cell>
          <cell r="B336" t="str">
            <v>VAN FLETEREN Piet</v>
          </cell>
          <cell r="C336" t="str">
            <v>KBCAW</v>
          </cell>
          <cell r="E336">
            <v>15</v>
          </cell>
          <cell r="F336" t="str">
            <v>5°</v>
          </cell>
        </row>
        <row r="337">
          <cell r="A337">
            <v>9432</v>
          </cell>
          <cell r="B337" t="str">
            <v>VANAELST Paul</v>
          </cell>
          <cell r="C337" t="str">
            <v>KBCAW</v>
          </cell>
          <cell r="E337">
            <v>15</v>
          </cell>
          <cell r="F337" t="str">
            <v>5°</v>
          </cell>
        </row>
        <row r="338">
          <cell r="A338">
            <v>9522</v>
          </cell>
          <cell r="B338" t="str">
            <v>LEEMAN Rudy</v>
          </cell>
          <cell r="C338" t="str">
            <v>KBCAW</v>
          </cell>
          <cell r="F338" t="b">
            <v>0</v>
          </cell>
        </row>
        <row r="339">
          <cell r="A339">
            <v>4613</v>
          </cell>
          <cell r="B339" t="str">
            <v>VANDAELE Pierre</v>
          </cell>
          <cell r="C339" t="str">
            <v>KBCAW</v>
          </cell>
          <cell r="F339" t="b">
            <v>0</v>
          </cell>
        </row>
        <row r="340">
          <cell r="A340">
            <v>9962</v>
          </cell>
          <cell r="B340" t="str">
            <v>DE BRAEKELEIR Gilbert</v>
          </cell>
          <cell r="C340" t="str">
            <v>KBCAW</v>
          </cell>
        </row>
        <row r="341">
          <cell r="F341" t="b">
            <v>0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  <cell r="E342">
            <v>50</v>
          </cell>
          <cell r="F342" t="str">
            <v>hfd</v>
          </cell>
        </row>
        <row r="343">
          <cell r="A343">
            <v>4473</v>
          </cell>
          <cell r="B343" t="str">
            <v>DE BAETS Ronny</v>
          </cell>
          <cell r="C343" t="str">
            <v>K.EBC</v>
          </cell>
          <cell r="E343">
            <v>34</v>
          </cell>
          <cell r="F343" t="str">
            <v>1°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  <cell r="E344">
            <v>50</v>
          </cell>
          <cell r="F344" t="str">
            <v>hfd</v>
          </cell>
        </row>
        <row r="345">
          <cell r="A345">
            <v>4538</v>
          </cell>
          <cell r="B345" t="str">
            <v>DE LOMBAERT Albert</v>
          </cell>
          <cell r="C345" t="str">
            <v>K.EBC</v>
          </cell>
          <cell r="E345">
            <v>27</v>
          </cell>
          <cell r="F345" t="str">
            <v>2°</v>
          </cell>
        </row>
        <row r="346">
          <cell r="A346">
            <v>4539</v>
          </cell>
          <cell r="B346" t="str">
            <v>DE MIL Christiaan</v>
          </cell>
          <cell r="C346" t="str">
            <v>K.EBC</v>
          </cell>
          <cell r="E346">
            <v>50</v>
          </cell>
          <cell r="F346" t="str">
            <v>hfd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E347">
            <v>22</v>
          </cell>
          <cell r="F347" t="str">
            <v>3°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E348">
            <v>34</v>
          </cell>
          <cell r="F348" t="str">
            <v>1°</v>
          </cell>
        </row>
        <row r="349">
          <cell r="A349">
            <v>4558</v>
          </cell>
          <cell r="B349" t="str">
            <v>SIMOENS Wilfried</v>
          </cell>
          <cell r="C349" t="str">
            <v>K.EBC</v>
          </cell>
          <cell r="E349">
            <v>22</v>
          </cell>
          <cell r="F349" t="str">
            <v>3°</v>
          </cell>
        </row>
        <row r="350">
          <cell r="A350">
            <v>4559</v>
          </cell>
          <cell r="B350" t="str">
            <v>STANDAERT Arthur</v>
          </cell>
          <cell r="C350" t="str">
            <v>K.EBC</v>
          </cell>
          <cell r="E350">
            <v>22</v>
          </cell>
          <cell r="F350" t="str">
            <v>3°</v>
          </cell>
        </row>
        <row r="351">
          <cell r="A351">
            <v>4560</v>
          </cell>
          <cell r="B351" t="str">
            <v>STANDAERT Peter</v>
          </cell>
          <cell r="C351" t="str">
            <v>K.EBC</v>
          </cell>
          <cell r="E351">
            <v>34</v>
          </cell>
          <cell r="F351" t="str">
            <v>1°</v>
          </cell>
        </row>
        <row r="352">
          <cell r="A352">
            <v>4561</v>
          </cell>
          <cell r="B352" t="str">
            <v>VAN DAMME Etienne</v>
          </cell>
          <cell r="C352" t="str">
            <v>K.EBC</v>
          </cell>
          <cell r="E352">
            <v>34</v>
          </cell>
          <cell r="F352" t="str">
            <v>1°</v>
          </cell>
        </row>
        <row r="353">
          <cell r="A353">
            <v>4567</v>
          </cell>
          <cell r="B353" t="str">
            <v>VLERICK Raf</v>
          </cell>
          <cell r="C353" t="str">
            <v>K.EBC</v>
          </cell>
          <cell r="E353">
            <v>34</v>
          </cell>
          <cell r="F353" t="str">
            <v>1°</v>
          </cell>
        </row>
        <row r="354">
          <cell r="A354">
            <v>5212</v>
          </cell>
          <cell r="B354" t="str">
            <v>STEVENS Martin</v>
          </cell>
          <cell r="C354" t="str">
            <v>K.EBC</v>
          </cell>
          <cell r="E354">
            <v>27</v>
          </cell>
          <cell r="F354" t="str">
            <v>2°</v>
          </cell>
        </row>
        <row r="355">
          <cell r="A355">
            <v>5769</v>
          </cell>
          <cell r="B355" t="str">
            <v>HAERENS Raf</v>
          </cell>
          <cell r="C355" t="str">
            <v>K.EBC</v>
          </cell>
          <cell r="E355">
            <v>27</v>
          </cell>
          <cell r="F355" t="str">
            <v>2°</v>
          </cell>
        </row>
        <row r="356">
          <cell r="A356">
            <v>9067</v>
          </cell>
          <cell r="B356" t="str">
            <v>De Letter Sandra</v>
          </cell>
          <cell r="C356" t="str">
            <v>K.EBC</v>
          </cell>
          <cell r="E356">
            <v>27</v>
          </cell>
          <cell r="F356" t="str">
            <v>2°</v>
          </cell>
        </row>
        <row r="357">
          <cell r="A357">
            <v>6095</v>
          </cell>
          <cell r="B357" t="str">
            <v>COOLS Willy</v>
          </cell>
          <cell r="C357" t="str">
            <v>K.EBC</v>
          </cell>
          <cell r="E357">
            <v>27</v>
          </cell>
          <cell r="F357" t="str">
            <v>2°</v>
          </cell>
        </row>
        <row r="358">
          <cell r="A358">
            <v>6096</v>
          </cell>
          <cell r="B358" t="str">
            <v>VAN REETH Rudy</v>
          </cell>
          <cell r="C358" t="str">
            <v>K.EBC</v>
          </cell>
          <cell r="E358">
            <v>22</v>
          </cell>
          <cell r="F358" t="str">
            <v>3°</v>
          </cell>
        </row>
        <row r="359">
          <cell r="A359">
            <v>6097</v>
          </cell>
          <cell r="B359" t="str">
            <v>VAN DE VOORDE Johan</v>
          </cell>
          <cell r="C359" t="str">
            <v>K.EBC</v>
          </cell>
          <cell r="E359">
            <v>42</v>
          </cell>
          <cell r="F359" t="str">
            <v>exc</v>
          </cell>
        </row>
        <row r="360">
          <cell r="A360">
            <v>6709</v>
          </cell>
          <cell r="B360" t="str">
            <v>WELVAERT Yves</v>
          </cell>
          <cell r="C360" t="str">
            <v>K.EBC</v>
          </cell>
          <cell r="E360">
            <v>34</v>
          </cell>
          <cell r="F360" t="str">
            <v>1°</v>
          </cell>
        </row>
        <row r="361">
          <cell r="A361">
            <v>7478</v>
          </cell>
          <cell r="B361" t="str">
            <v>BAUMGARTE Cees</v>
          </cell>
          <cell r="C361" t="str">
            <v>K.EBC</v>
          </cell>
          <cell r="E361">
            <v>22</v>
          </cell>
          <cell r="F361" t="str">
            <v>3°</v>
          </cell>
        </row>
        <row r="362">
          <cell r="A362">
            <v>8659</v>
          </cell>
          <cell r="B362" t="str">
            <v>LAMPAERT Eddy</v>
          </cell>
          <cell r="C362" t="str">
            <v>K.EBC</v>
          </cell>
          <cell r="E362">
            <v>22</v>
          </cell>
          <cell r="F362" t="str">
            <v>3°</v>
          </cell>
        </row>
        <row r="363">
          <cell r="A363">
            <v>9057</v>
          </cell>
          <cell r="B363" t="str">
            <v>BONTE William</v>
          </cell>
          <cell r="C363" t="str">
            <v>K.EBC</v>
          </cell>
          <cell r="E363">
            <v>22</v>
          </cell>
          <cell r="F363" t="str">
            <v>3°</v>
          </cell>
        </row>
        <row r="364">
          <cell r="A364">
            <v>4609</v>
          </cell>
          <cell r="B364" t="str">
            <v>VAN ACKER Jan</v>
          </cell>
          <cell r="C364" t="str">
            <v>K.EBC</v>
          </cell>
          <cell r="E364">
            <v>22</v>
          </cell>
          <cell r="F364" t="str">
            <v>3°</v>
          </cell>
        </row>
        <row r="365">
          <cell r="A365">
            <v>7036</v>
          </cell>
          <cell r="B365" t="str">
            <v>MISMAN Eddy</v>
          </cell>
          <cell r="C365" t="str">
            <v>K.EBC</v>
          </cell>
          <cell r="E365">
            <v>42</v>
          </cell>
          <cell r="F365" t="str">
            <v>exc</v>
          </cell>
        </row>
        <row r="366">
          <cell r="A366">
            <v>7474</v>
          </cell>
          <cell r="B366" t="str">
            <v>Geirnaert Marc</v>
          </cell>
          <cell r="C366" t="str">
            <v>K.EBC</v>
          </cell>
          <cell r="E366">
            <v>22</v>
          </cell>
          <cell r="F366" t="str">
            <v>3°</v>
          </cell>
        </row>
        <row r="367">
          <cell r="A367">
            <v>7312</v>
          </cell>
          <cell r="B367" t="str">
            <v>Van Acker Johan</v>
          </cell>
          <cell r="C367" t="str">
            <v>K.EBC</v>
          </cell>
          <cell r="E367">
            <v>27</v>
          </cell>
          <cell r="F367" t="str">
            <v>2°</v>
          </cell>
        </row>
        <row r="368">
          <cell r="A368">
            <v>6094</v>
          </cell>
          <cell r="B368" t="str">
            <v>Van Acker Steven</v>
          </cell>
          <cell r="C368" t="str">
            <v>K.EBC</v>
          </cell>
          <cell r="E368">
            <v>60</v>
          </cell>
          <cell r="F368" t="str">
            <v>ere</v>
          </cell>
        </row>
        <row r="369">
          <cell r="A369">
            <v>5015</v>
          </cell>
          <cell r="B369" t="str">
            <v>Himschoot Daniel</v>
          </cell>
          <cell r="C369" t="str">
            <v>K.EBC</v>
          </cell>
          <cell r="E369">
            <v>22</v>
          </cell>
          <cell r="F369" t="str">
            <v>3°</v>
          </cell>
        </row>
        <row r="370">
          <cell r="A370">
            <v>1045</v>
          </cell>
          <cell r="B370" t="str">
            <v xml:space="preserve">Bruggeman Franky </v>
          </cell>
          <cell r="C370" t="str">
            <v>K.EBC</v>
          </cell>
          <cell r="E370">
            <v>18</v>
          </cell>
          <cell r="F370" t="str">
            <v>4°</v>
          </cell>
        </row>
        <row r="371">
          <cell r="A371">
            <v>6690</v>
          </cell>
          <cell r="B371" t="str">
            <v>BAUWENS Etienne</v>
          </cell>
          <cell r="C371" t="str">
            <v>K.EBC</v>
          </cell>
          <cell r="E371">
            <v>34</v>
          </cell>
          <cell r="F371" t="str">
            <v>1°</v>
          </cell>
        </row>
        <row r="372">
          <cell r="A372">
            <v>4395</v>
          </cell>
          <cell r="B372" t="str">
            <v>BAUWENS Etienne</v>
          </cell>
          <cell r="C372" t="str">
            <v>K.EBC</v>
          </cell>
          <cell r="E372">
            <v>22</v>
          </cell>
          <cell r="F372" t="str">
            <v>3°</v>
          </cell>
        </row>
        <row r="373">
          <cell r="A373">
            <v>8656</v>
          </cell>
          <cell r="B373" t="str">
            <v>MELKEBEKE Julien</v>
          </cell>
          <cell r="C373" t="str">
            <v>K.EBC</v>
          </cell>
          <cell r="E373">
            <v>15</v>
          </cell>
          <cell r="F373" t="str">
            <v>5°</v>
          </cell>
        </row>
        <row r="374">
          <cell r="A374">
            <v>4446</v>
          </cell>
          <cell r="B374" t="str">
            <v>Fourneau Alain</v>
          </cell>
          <cell r="C374" t="str">
            <v>K.EBC</v>
          </cell>
          <cell r="E374">
            <v>27</v>
          </cell>
          <cell r="F374" t="str">
            <v>2°</v>
          </cell>
        </row>
        <row r="375">
          <cell r="A375">
            <v>4490</v>
          </cell>
          <cell r="B375" t="str">
            <v>VAN LANCKER Pierre</v>
          </cell>
          <cell r="C375" t="str">
            <v>K.EBC</v>
          </cell>
          <cell r="E375">
            <v>27</v>
          </cell>
          <cell r="F375" t="str">
            <v>2°</v>
          </cell>
        </row>
        <row r="376">
          <cell r="A376">
            <v>9524</v>
          </cell>
          <cell r="B376" t="str">
            <v>CLAERHOUT Robin</v>
          </cell>
          <cell r="C376" t="str">
            <v>K.EBC</v>
          </cell>
          <cell r="E376">
            <v>27</v>
          </cell>
          <cell r="F376" t="str">
            <v>2°</v>
          </cell>
        </row>
        <row r="377">
          <cell r="A377">
            <v>7479</v>
          </cell>
          <cell r="B377" t="str">
            <v>HONGENAERT Erwin</v>
          </cell>
          <cell r="C377" t="str">
            <v>K.EBC</v>
          </cell>
          <cell r="E377">
            <v>22</v>
          </cell>
          <cell r="F377" t="str">
            <v>3°</v>
          </cell>
        </row>
        <row r="378">
          <cell r="A378">
            <v>9525</v>
          </cell>
          <cell r="B378" t="str">
            <v>DE JONGE Cor</v>
          </cell>
          <cell r="C378" t="str">
            <v>K.EBC</v>
          </cell>
          <cell r="E378">
            <v>34</v>
          </cell>
          <cell r="F378" t="str">
            <v>1°</v>
          </cell>
        </row>
        <row r="379">
          <cell r="A379">
            <v>9267</v>
          </cell>
          <cell r="B379" t="str">
            <v>JANSSEN Willem</v>
          </cell>
          <cell r="C379" t="str">
            <v>K.EBC</v>
          </cell>
          <cell r="E379">
            <v>42</v>
          </cell>
          <cell r="F379" t="str">
            <v>exc</v>
          </cell>
        </row>
        <row r="382">
          <cell r="A382">
            <v>4392</v>
          </cell>
          <cell r="B382" t="str">
            <v>BOELAERT Eddie</v>
          </cell>
          <cell r="C382" t="str">
            <v>UN</v>
          </cell>
          <cell r="E382">
            <v>27</v>
          </cell>
          <cell r="F382" t="str">
            <v>2°</v>
          </cell>
        </row>
        <row r="383">
          <cell r="A383">
            <v>4399</v>
          </cell>
          <cell r="B383" t="str">
            <v>DIERKENS Antoine</v>
          </cell>
          <cell r="C383" t="str">
            <v>UN</v>
          </cell>
          <cell r="E383">
            <v>27</v>
          </cell>
          <cell r="F383" t="str">
            <v>2°</v>
          </cell>
        </row>
        <row r="384">
          <cell r="A384">
            <v>4400</v>
          </cell>
          <cell r="B384" t="str">
            <v>LAMBOTTE Rik</v>
          </cell>
          <cell r="C384" t="str">
            <v>UN</v>
          </cell>
          <cell r="E384">
            <v>22</v>
          </cell>
          <cell r="F384" t="str">
            <v>3°</v>
          </cell>
        </row>
        <row r="385">
          <cell r="A385">
            <v>4511</v>
          </cell>
          <cell r="B385" t="str">
            <v>DE PAUW Lucien</v>
          </cell>
          <cell r="C385" t="str">
            <v>UN</v>
          </cell>
          <cell r="E385">
            <v>22</v>
          </cell>
          <cell r="F385" t="str">
            <v>3°</v>
          </cell>
        </row>
        <row r="386">
          <cell r="A386">
            <v>4514</v>
          </cell>
          <cell r="B386" t="str">
            <v>DUYTSCHAEVER Roger</v>
          </cell>
          <cell r="C386" t="str">
            <v>UN</v>
          </cell>
          <cell r="E386">
            <v>15</v>
          </cell>
          <cell r="F386" t="str">
            <v>5°</v>
          </cell>
        </row>
        <row r="387">
          <cell r="A387">
            <v>4519</v>
          </cell>
          <cell r="B387" t="str">
            <v>MALFAIT Michel</v>
          </cell>
          <cell r="C387" t="str">
            <v>UN</v>
          </cell>
          <cell r="E387">
            <v>42</v>
          </cell>
          <cell r="F387" t="str">
            <v>exc</v>
          </cell>
        </row>
        <row r="388">
          <cell r="A388">
            <v>4574</v>
          </cell>
          <cell r="B388" t="str">
            <v>HOFMAN Raf</v>
          </cell>
          <cell r="C388" t="str">
            <v>UN</v>
          </cell>
          <cell r="E388">
            <v>34</v>
          </cell>
          <cell r="F388" t="str">
            <v>1°</v>
          </cell>
        </row>
        <row r="389">
          <cell r="A389">
            <v>4582</v>
          </cell>
          <cell r="B389" t="str">
            <v>VAN LIERDE Etienne</v>
          </cell>
          <cell r="C389" t="str">
            <v>UN</v>
          </cell>
          <cell r="E389">
            <v>34</v>
          </cell>
          <cell r="F389" t="str">
            <v>1°</v>
          </cell>
        </row>
        <row r="390">
          <cell r="A390">
            <v>4583</v>
          </cell>
          <cell r="B390" t="str">
            <v>VAN SPEYBROECK Pierre</v>
          </cell>
          <cell r="C390" t="str">
            <v>UN</v>
          </cell>
          <cell r="E390">
            <v>27</v>
          </cell>
          <cell r="F390" t="str">
            <v>2°</v>
          </cell>
        </row>
        <row r="391">
          <cell r="A391">
            <v>4965</v>
          </cell>
          <cell r="B391" t="str">
            <v>ROSSEL Bart</v>
          </cell>
          <cell r="C391" t="str">
            <v>UN</v>
          </cell>
          <cell r="E391">
            <v>42</v>
          </cell>
          <cell r="F391" t="str">
            <v>exc</v>
          </cell>
        </row>
        <row r="392">
          <cell r="A392">
            <v>4966</v>
          </cell>
          <cell r="B392" t="str">
            <v>ROSSEL Francis</v>
          </cell>
          <cell r="C392" t="str">
            <v>UN</v>
          </cell>
          <cell r="E392">
            <v>18</v>
          </cell>
          <cell r="F392" t="str">
            <v>4°</v>
          </cell>
        </row>
        <row r="393">
          <cell r="A393">
            <v>6930</v>
          </cell>
          <cell r="B393" t="str">
            <v>VERHELST Daniel</v>
          </cell>
          <cell r="C393" t="str">
            <v>UN</v>
          </cell>
          <cell r="E393">
            <v>42</v>
          </cell>
          <cell r="F393" t="str">
            <v>exc</v>
          </cell>
        </row>
        <row r="394">
          <cell r="A394">
            <v>7303</v>
          </cell>
          <cell r="B394" t="str">
            <v>FRANCK Franky</v>
          </cell>
          <cell r="C394" t="str">
            <v>UN</v>
          </cell>
          <cell r="E394">
            <v>27</v>
          </cell>
          <cell r="F394" t="str">
            <v>2°</v>
          </cell>
        </row>
        <row r="395">
          <cell r="A395">
            <v>7471</v>
          </cell>
          <cell r="B395" t="str">
            <v>WIELEMANS Gustaaf</v>
          </cell>
          <cell r="C395" t="str">
            <v>UN</v>
          </cell>
          <cell r="E395">
            <v>22</v>
          </cell>
          <cell r="F395" t="str">
            <v>3°</v>
          </cell>
        </row>
        <row r="396">
          <cell r="A396">
            <v>7808</v>
          </cell>
          <cell r="B396" t="str">
            <v>BAUWENS Filip</v>
          </cell>
          <cell r="C396" t="str">
            <v>UN</v>
          </cell>
          <cell r="E396">
            <v>34</v>
          </cell>
          <cell r="F396" t="str">
            <v>1°</v>
          </cell>
        </row>
        <row r="397">
          <cell r="A397">
            <v>4531</v>
          </cell>
          <cell r="B397" t="str">
            <v>WULFRANCK Luc</v>
          </cell>
          <cell r="C397" t="str">
            <v>UN</v>
          </cell>
          <cell r="E397">
            <v>34</v>
          </cell>
          <cell r="F397" t="str">
            <v>1°</v>
          </cell>
        </row>
        <row r="398">
          <cell r="A398">
            <v>8168</v>
          </cell>
          <cell r="B398" t="str">
            <v>VERWEE Julien</v>
          </cell>
          <cell r="C398" t="str">
            <v>UN</v>
          </cell>
          <cell r="E398">
            <v>18</v>
          </cell>
          <cell r="F398" t="str">
            <v>4°</v>
          </cell>
        </row>
        <row r="399">
          <cell r="A399">
            <v>8660</v>
          </cell>
          <cell r="B399" t="str">
            <v>TEMMERMAN Eduard</v>
          </cell>
          <cell r="C399" t="str">
            <v>UN</v>
          </cell>
          <cell r="E399">
            <v>15</v>
          </cell>
          <cell r="F399" t="str">
            <v>5°</v>
          </cell>
        </row>
        <row r="400">
          <cell r="A400">
            <v>9069</v>
          </cell>
          <cell r="B400" t="str">
            <v>SOMMEL Noël</v>
          </cell>
          <cell r="C400" t="str">
            <v>UN</v>
          </cell>
          <cell r="E400">
            <v>15</v>
          </cell>
          <cell r="F400" t="str">
            <v>5°</v>
          </cell>
        </row>
        <row r="401">
          <cell r="A401">
            <v>9269</v>
          </cell>
          <cell r="B401" t="str">
            <v>GEIRNAERT Emile</v>
          </cell>
          <cell r="C401" t="str">
            <v>UN</v>
          </cell>
          <cell r="E401">
            <v>15</v>
          </cell>
          <cell r="F401" t="str">
            <v>5°</v>
          </cell>
        </row>
        <row r="402">
          <cell r="A402">
            <v>4520</v>
          </cell>
          <cell r="B402" t="str">
            <v>MARTENS Johan</v>
          </cell>
          <cell r="C402" t="str">
            <v>UN</v>
          </cell>
          <cell r="E402">
            <v>27</v>
          </cell>
          <cell r="F402" t="str">
            <v>2°</v>
          </cell>
        </row>
        <row r="403">
          <cell r="A403">
            <v>4581</v>
          </cell>
          <cell r="B403" t="str">
            <v>VAN HOOYDONK Guy</v>
          </cell>
          <cell r="C403" t="str">
            <v>UN</v>
          </cell>
          <cell r="E403">
            <v>22</v>
          </cell>
          <cell r="F403" t="str">
            <v>3°</v>
          </cell>
        </row>
        <row r="404">
          <cell r="A404">
            <v>4435</v>
          </cell>
          <cell r="B404" t="str">
            <v>HERREMAN Roger</v>
          </cell>
          <cell r="C404" t="str">
            <v>UN</v>
          </cell>
          <cell r="E404">
            <v>22</v>
          </cell>
          <cell r="F404" t="str">
            <v>3°</v>
          </cell>
        </row>
        <row r="405">
          <cell r="A405">
            <v>4552</v>
          </cell>
          <cell r="B405" t="str">
            <v>LEMAN Willy</v>
          </cell>
          <cell r="C405" t="str">
            <v>UN</v>
          </cell>
          <cell r="E405">
            <v>50</v>
          </cell>
          <cell r="F405" t="str">
            <v>hfd</v>
          </cell>
        </row>
        <row r="406">
          <cell r="A406">
            <v>4551</v>
          </cell>
          <cell r="B406" t="str">
            <v>LEMAN Gwen</v>
          </cell>
          <cell r="C406" t="str">
            <v>UN</v>
          </cell>
          <cell r="E406">
            <v>34</v>
          </cell>
          <cell r="F406" t="str">
            <v>1°</v>
          </cell>
        </row>
        <row r="407">
          <cell r="A407">
            <v>8891</v>
          </cell>
          <cell r="B407" t="str">
            <v>PLATTEAU Tiani</v>
          </cell>
          <cell r="C407" t="str">
            <v>UN</v>
          </cell>
          <cell r="E407">
            <v>22</v>
          </cell>
          <cell r="F407" t="str">
            <v>3°</v>
          </cell>
        </row>
        <row r="408">
          <cell r="A408">
            <v>9293</v>
          </cell>
          <cell r="B408" t="str">
            <v>VAN HIJFTE Frans</v>
          </cell>
          <cell r="C408" t="str">
            <v>UN</v>
          </cell>
          <cell r="E408">
            <v>18</v>
          </cell>
          <cell r="F408" t="str">
            <v>4°</v>
          </cell>
        </row>
        <row r="409">
          <cell r="A409">
            <v>4732</v>
          </cell>
          <cell r="B409" t="str">
            <v>NACHTERGAELE Geert</v>
          </cell>
          <cell r="C409" t="str">
            <v>UN</v>
          </cell>
          <cell r="E409">
            <v>34</v>
          </cell>
          <cell r="F409" t="str">
            <v>1°</v>
          </cell>
        </row>
        <row r="410">
          <cell r="A410">
            <v>4634</v>
          </cell>
          <cell r="B410" t="str">
            <v>DEVLIEGER David</v>
          </cell>
          <cell r="C410" t="str">
            <v>UN</v>
          </cell>
          <cell r="E410">
            <v>50</v>
          </cell>
          <cell r="F410" t="str">
            <v>hfd</v>
          </cell>
        </row>
        <row r="411">
          <cell r="A411">
            <v>9526</v>
          </cell>
          <cell r="B411" t="str">
            <v>LEURIDON Jean-Pierre</v>
          </cell>
          <cell r="C411" t="str">
            <v>UN</v>
          </cell>
          <cell r="E411">
            <v>27</v>
          </cell>
          <cell r="F411" t="str">
            <v>2°</v>
          </cell>
        </row>
        <row r="412">
          <cell r="A412">
            <v>4456</v>
          </cell>
          <cell r="B412" t="str">
            <v>DUPONT Jean-Claude</v>
          </cell>
          <cell r="C412" t="str">
            <v>UN</v>
          </cell>
          <cell r="E412">
            <v>27</v>
          </cell>
          <cell r="F412" t="str">
            <v>2°</v>
          </cell>
        </row>
        <row r="413">
          <cell r="A413">
            <v>4407</v>
          </cell>
          <cell r="B413" t="str">
            <v>STEELS Dieter</v>
          </cell>
          <cell r="C413" t="str">
            <v>UN</v>
          </cell>
          <cell r="E413">
            <v>42</v>
          </cell>
          <cell r="F413" t="str">
            <v>exc</v>
          </cell>
        </row>
        <row r="414">
          <cell r="A414">
            <v>8064</v>
          </cell>
          <cell r="B414" t="str">
            <v>CNOCKAERT Arnold</v>
          </cell>
          <cell r="C414" t="str">
            <v>UN</v>
          </cell>
          <cell r="E414">
            <v>27</v>
          </cell>
          <cell r="F414" t="str">
            <v>2°</v>
          </cell>
        </row>
        <row r="415">
          <cell r="A415">
            <v>8888</v>
          </cell>
          <cell r="B415" t="str">
            <v>DE MEYER Erik</v>
          </cell>
          <cell r="C415" t="str">
            <v>UN</v>
          </cell>
          <cell r="E415">
            <v>34</v>
          </cell>
          <cell r="F415" t="str">
            <v>1°</v>
          </cell>
        </row>
        <row r="416">
          <cell r="A416">
            <v>4530</v>
          </cell>
          <cell r="B416" t="str">
            <v>VERSPEELT Filip</v>
          </cell>
          <cell r="C416" t="str">
            <v>UN</v>
          </cell>
          <cell r="E416">
            <v>50</v>
          </cell>
          <cell r="F416" t="str">
            <v>hfd</v>
          </cell>
        </row>
        <row r="417">
          <cell r="A417">
            <v>4513</v>
          </cell>
          <cell r="B417" t="str">
            <v>DUYTSCHAEVER Peter</v>
          </cell>
          <cell r="C417" t="str">
            <v>UN</v>
          </cell>
          <cell r="E417">
            <v>50</v>
          </cell>
          <cell r="F417" t="str">
            <v>hfd</v>
          </cell>
        </row>
        <row r="418">
          <cell r="A418">
            <v>8125</v>
          </cell>
          <cell r="B418" t="str">
            <v>LANDRIEU Jan</v>
          </cell>
          <cell r="C418" t="str">
            <v>UN</v>
          </cell>
          <cell r="E418">
            <v>22</v>
          </cell>
          <cell r="F418" t="str">
            <v>3°</v>
          </cell>
        </row>
        <row r="420">
          <cell r="A420">
            <v>4617</v>
          </cell>
          <cell r="B420" t="str">
            <v>JANSSENS Marcel</v>
          </cell>
          <cell r="C420" t="str">
            <v>KOTM</v>
          </cell>
          <cell r="E420">
            <v>18</v>
          </cell>
          <cell r="F420" t="str">
            <v>4°</v>
          </cell>
        </row>
        <row r="421">
          <cell r="A421">
            <v>9129</v>
          </cell>
          <cell r="B421" t="str">
            <v>DE GRAAF Jackie</v>
          </cell>
          <cell r="C421" t="str">
            <v>KOTM</v>
          </cell>
          <cell r="F421" t="b">
            <v>0</v>
          </cell>
        </row>
        <row r="422">
          <cell r="A422">
            <v>9054</v>
          </cell>
          <cell r="B422" t="str">
            <v>HOFMAN Hugo</v>
          </cell>
          <cell r="C422" t="str">
            <v>KOTM</v>
          </cell>
          <cell r="F422" t="b">
            <v>0</v>
          </cell>
        </row>
        <row r="423">
          <cell r="A423">
            <v>9238</v>
          </cell>
          <cell r="B423" t="str">
            <v>SIMONS Rudi</v>
          </cell>
          <cell r="C423" t="str">
            <v>KOTM</v>
          </cell>
          <cell r="F423" t="b">
            <v>0</v>
          </cell>
        </row>
        <row r="424">
          <cell r="F424" t="b">
            <v>0</v>
          </cell>
        </row>
        <row r="425">
          <cell r="A425">
            <v>8918</v>
          </cell>
          <cell r="B425" t="str">
            <v xml:space="preserve">VANDENBERGHE Pascal </v>
          </cell>
          <cell r="C425" t="str">
            <v>K&amp;V</v>
          </cell>
          <cell r="E425">
            <v>18</v>
          </cell>
          <cell r="F425" t="str">
            <v>4°</v>
          </cell>
        </row>
        <row r="426">
          <cell r="A426">
            <v>9428</v>
          </cell>
          <cell r="B426" t="str">
            <v>WIELFAERT Curt</v>
          </cell>
          <cell r="C426" t="str">
            <v>K&amp;V</v>
          </cell>
          <cell r="F426" t="b">
            <v>0</v>
          </cell>
        </row>
        <row r="427">
          <cell r="A427">
            <v>9429</v>
          </cell>
          <cell r="B427" t="str">
            <v>HERREMAN Luc</v>
          </cell>
          <cell r="C427" t="str">
            <v>K&amp;V</v>
          </cell>
          <cell r="E427">
            <v>18</v>
          </cell>
          <cell r="F427" t="str">
            <v>4°</v>
          </cell>
        </row>
        <row r="428">
          <cell r="A428">
            <v>8148</v>
          </cell>
          <cell r="B428" t="str">
            <v>EVERAERT Santino</v>
          </cell>
          <cell r="C428" t="str">
            <v>K&amp;V</v>
          </cell>
          <cell r="E428">
            <v>27</v>
          </cell>
          <cell r="F428" t="str">
            <v>2°</v>
          </cell>
        </row>
        <row r="429">
          <cell r="A429">
            <v>9520</v>
          </cell>
          <cell r="B429" t="str">
            <v>VANDERLINDEN Aimé</v>
          </cell>
          <cell r="C429" t="str">
            <v>K&amp;V</v>
          </cell>
        </row>
        <row r="430">
          <cell r="A430">
            <v>9521</v>
          </cell>
          <cell r="B430" t="str">
            <v>VERMEULEN Louis</v>
          </cell>
          <cell r="C430" t="str">
            <v>K&amp;V</v>
          </cell>
        </row>
        <row r="431">
          <cell r="A431">
            <v>9263</v>
          </cell>
          <cell r="B431" t="str">
            <v>DE VOS Guido</v>
          </cell>
          <cell r="C431" t="str">
            <v>K&amp;V</v>
          </cell>
          <cell r="E431">
            <v>27</v>
          </cell>
          <cell r="F431" t="str">
            <v>2°</v>
          </cell>
        </row>
        <row r="432">
          <cell r="A432">
            <v>7461</v>
          </cell>
          <cell r="B432" t="str">
            <v>GRIMON Johan</v>
          </cell>
          <cell r="C432" t="str">
            <v>K&amp;V</v>
          </cell>
          <cell r="E432">
            <v>34</v>
          </cell>
          <cell r="F432" t="str">
            <v>1°</v>
          </cell>
        </row>
        <row r="433">
          <cell r="F433" t="b">
            <v>0</v>
          </cell>
        </row>
        <row r="434">
          <cell r="A434">
            <v>4865</v>
          </cell>
          <cell r="B434" t="str">
            <v>HAEGENS Willy</v>
          </cell>
          <cell r="C434" t="str">
            <v>KGV</v>
          </cell>
          <cell r="F434" t="b">
            <v>0</v>
          </cell>
        </row>
        <row r="435">
          <cell r="A435">
            <v>4866</v>
          </cell>
          <cell r="B435" t="str">
            <v>MAES Georges</v>
          </cell>
          <cell r="C435" t="str">
            <v>KGV</v>
          </cell>
          <cell r="E435">
            <v>15</v>
          </cell>
          <cell r="F435" t="str">
            <v>5°</v>
          </cell>
        </row>
        <row r="436">
          <cell r="A436">
            <v>4872</v>
          </cell>
          <cell r="B436" t="str">
            <v>VAN VOSSEL Danny</v>
          </cell>
          <cell r="C436" t="str">
            <v>KGV</v>
          </cell>
          <cell r="E436">
            <v>22</v>
          </cell>
          <cell r="F436" t="str">
            <v>3°</v>
          </cell>
        </row>
        <row r="437">
          <cell r="A437">
            <v>5229</v>
          </cell>
          <cell r="B437" t="str">
            <v>VAN MELE Franky</v>
          </cell>
          <cell r="C437" t="str">
            <v>KGV</v>
          </cell>
          <cell r="E437">
            <v>22</v>
          </cell>
          <cell r="F437" t="str">
            <v>3°</v>
          </cell>
        </row>
        <row r="438">
          <cell r="A438">
            <v>6117</v>
          </cell>
          <cell r="B438" t="str">
            <v>VAN VOSSELEN Christoph</v>
          </cell>
          <cell r="C438" t="str">
            <v>KGV</v>
          </cell>
          <cell r="E438">
            <v>42</v>
          </cell>
          <cell r="F438" t="str">
            <v>exc</v>
          </cell>
        </row>
        <row r="439">
          <cell r="A439">
            <v>6712</v>
          </cell>
          <cell r="B439" t="str">
            <v>SEGERS Didier</v>
          </cell>
          <cell r="C439" t="str">
            <v>KGV</v>
          </cell>
          <cell r="E439">
            <v>27</v>
          </cell>
          <cell r="F439" t="str">
            <v>2°</v>
          </cell>
        </row>
        <row r="440">
          <cell r="A440">
            <v>6784</v>
          </cell>
          <cell r="B440" t="str">
            <v>VAN BIESEN Tom</v>
          </cell>
          <cell r="C440" t="str">
            <v>KGV</v>
          </cell>
          <cell r="E440">
            <v>27</v>
          </cell>
          <cell r="F440" t="str">
            <v>2°</v>
          </cell>
        </row>
        <row r="441">
          <cell r="A441">
            <v>8870</v>
          </cell>
          <cell r="B441" t="str">
            <v>VAN MEIRVENNE Nestor</v>
          </cell>
          <cell r="C441" t="str">
            <v>KGV</v>
          </cell>
          <cell r="E441">
            <v>15</v>
          </cell>
          <cell r="F441" t="str">
            <v>5°</v>
          </cell>
        </row>
        <row r="442">
          <cell r="A442">
            <v>9082</v>
          </cell>
          <cell r="B442" t="str">
            <v>WAEM Kris</v>
          </cell>
          <cell r="C442" t="str">
            <v>KGV</v>
          </cell>
          <cell r="E442">
            <v>34</v>
          </cell>
          <cell r="F442" t="str">
            <v>1°</v>
          </cell>
        </row>
        <row r="443">
          <cell r="A443">
            <v>1062</v>
          </cell>
          <cell r="B443" t="str">
            <v>DE WREEDE Marc</v>
          </cell>
          <cell r="C443" t="str">
            <v>KGV</v>
          </cell>
          <cell r="E443">
            <v>22</v>
          </cell>
          <cell r="F443" t="str">
            <v>3°</v>
          </cell>
        </row>
        <row r="444">
          <cell r="A444">
            <v>9533</v>
          </cell>
          <cell r="B444" t="str">
            <v>WUYTACK Gunther</v>
          </cell>
          <cell r="C444" t="str">
            <v>KGV</v>
          </cell>
          <cell r="F444" t="b">
            <v>0</v>
          </cell>
        </row>
        <row r="445">
          <cell r="A445">
            <v>5232</v>
          </cell>
          <cell r="B445" t="str">
            <v xml:space="preserve">CORNET Walther </v>
          </cell>
          <cell r="C445" t="str">
            <v>KGV</v>
          </cell>
        </row>
        <row r="446">
          <cell r="A446">
            <v>9967</v>
          </cell>
          <cell r="B446" t="str">
            <v>VETS Sven</v>
          </cell>
          <cell r="C446" t="str">
            <v>KGV</v>
          </cell>
          <cell r="D446" t="str">
            <v>NS</v>
          </cell>
          <cell r="E446">
            <v>18</v>
          </cell>
          <cell r="F446" t="str">
            <v>4°</v>
          </cell>
        </row>
        <row r="449">
          <cell r="A449">
            <v>4945</v>
          </cell>
          <cell r="B449" t="str">
            <v>BUYLE Hubert</v>
          </cell>
          <cell r="C449" t="str">
            <v>QU</v>
          </cell>
          <cell r="E449">
            <v>18</v>
          </cell>
          <cell r="F449" t="str">
            <v>4°</v>
          </cell>
        </row>
        <row r="450">
          <cell r="A450">
            <v>4964</v>
          </cell>
          <cell r="B450" t="str">
            <v>RAEMDONCK Honoré</v>
          </cell>
          <cell r="C450" t="str">
            <v>QU</v>
          </cell>
          <cell r="E450">
            <v>42</v>
          </cell>
          <cell r="F450" t="str">
            <v>exc</v>
          </cell>
        </row>
        <row r="451">
          <cell r="A451">
            <v>4977</v>
          </cell>
          <cell r="B451" t="str">
            <v>VLERICK Dirk</v>
          </cell>
          <cell r="C451" t="str">
            <v>QU</v>
          </cell>
          <cell r="E451">
            <v>42</v>
          </cell>
          <cell r="F451" t="str">
            <v>exc</v>
          </cell>
        </row>
        <row r="452">
          <cell r="A452">
            <v>6219</v>
          </cell>
          <cell r="B452" t="str">
            <v>RAEMDONCK Tommy</v>
          </cell>
          <cell r="C452" t="str">
            <v>QU</v>
          </cell>
          <cell r="E452">
            <v>50</v>
          </cell>
          <cell r="F452" t="str">
            <v>hfd</v>
          </cell>
        </row>
        <row r="453">
          <cell r="A453">
            <v>7530</v>
          </cell>
          <cell r="B453" t="str">
            <v>VLERICK Mathieu</v>
          </cell>
          <cell r="C453" t="str">
            <v>QU</v>
          </cell>
          <cell r="E453">
            <v>60</v>
          </cell>
          <cell r="F453" t="str">
            <v>ere</v>
          </cell>
        </row>
        <row r="454">
          <cell r="A454">
            <v>8682</v>
          </cell>
          <cell r="B454" t="str">
            <v>TEMPELS André</v>
          </cell>
          <cell r="C454" t="str">
            <v>QU</v>
          </cell>
          <cell r="E454">
            <v>22</v>
          </cell>
          <cell r="F454" t="str">
            <v>3°</v>
          </cell>
        </row>
        <row r="455">
          <cell r="A455">
            <v>9278</v>
          </cell>
          <cell r="B455" t="str">
            <v>BOONE Koen</v>
          </cell>
          <cell r="C455" t="str">
            <v>QU</v>
          </cell>
          <cell r="E455">
            <v>27</v>
          </cell>
          <cell r="F455" t="str">
            <v>2°</v>
          </cell>
        </row>
        <row r="456">
          <cell r="A456">
            <v>4412</v>
          </cell>
          <cell r="B456" t="str">
            <v>VAN KERCKHOVE Freddy</v>
          </cell>
          <cell r="C456" t="str">
            <v>QU</v>
          </cell>
          <cell r="E456">
            <v>34</v>
          </cell>
          <cell r="F456" t="str">
            <v>1°</v>
          </cell>
        </row>
        <row r="457">
          <cell r="A457">
            <v>9147</v>
          </cell>
          <cell r="B457" t="str">
            <v>BOCKLANDT Martin</v>
          </cell>
          <cell r="C457" t="str">
            <v>QU</v>
          </cell>
          <cell r="E457">
            <v>22</v>
          </cell>
          <cell r="F457" t="str">
            <v>3°</v>
          </cell>
        </row>
        <row r="458">
          <cell r="A458">
            <v>1329</v>
          </cell>
          <cell r="B458" t="str">
            <v>COENEN Philip</v>
          </cell>
          <cell r="C458" t="str">
            <v>QU</v>
          </cell>
          <cell r="E458">
            <v>34</v>
          </cell>
          <cell r="F458" t="str">
            <v>1°</v>
          </cell>
        </row>
        <row r="459">
          <cell r="A459">
            <v>4284</v>
          </cell>
          <cell r="B459" t="str">
            <v>DE BACKER Peter</v>
          </cell>
          <cell r="C459" t="str">
            <v>QU</v>
          </cell>
          <cell r="E459">
            <v>60</v>
          </cell>
          <cell r="F459" t="str">
            <v>ere</v>
          </cell>
        </row>
        <row r="460">
          <cell r="A460">
            <v>4363</v>
          </cell>
          <cell r="B460" t="str">
            <v>PRIEUS Andy</v>
          </cell>
          <cell r="C460" t="str">
            <v>QU</v>
          </cell>
          <cell r="E460">
            <v>42</v>
          </cell>
          <cell r="F460" t="str">
            <v>exc</v>
          </cell>
        </row>
        <row r="461">
          <cell r="A461">
            <v>9445</v>
          </cell>
          <cell r="B461" t="str">
            <v>DE PAEPE Dirk</v>
          </cell>
          <cell r="C461" t="str">
            <v>QU</v>
          </cell>
          <cell r="E461">
            <v>15</v>
          </cell>
          <cell r="F461" t="str">
            <v>5°</v>
          </cell>
        </row>
        <row r="462">
          <cell r="A462">
            <v>9508</v>
          </cell>
          <cell r="B462" t="str">
            <v>HEYMAN David</v>
          </cell>
          <cell r="C462" t="str">
            <v>QU</v>
          </cell>
          <cell r="E462">
            <v>34</v>
          </cell>
          <cell r="F462" t="str">
            <v>1°</v>
          </cell>
        </row>
        <row r="463">
          <cell r="A463">
            <v>9536</v>
          </cell>
          <cell r="B463" t="str">
            <v>BOONE Leo</v>
          </cell>
          <cell r="C463" t="str">
            <v>QU</v>
          </cell>
          <cell r="E463">
            <v>22</v>
          </cell>
          <cell r="F463" t="str">
            <v>3°</v>
          </cell>
        </row>
        <row r="464">
          <cell r="A464">
            <v>4948</v>
          </cell>
          <cell r="B464" t="str">
            <v>DE BELEYR Gilbert</v>
          </cell>
          <cell r="C464" t="str">
            <v>QU</v>
          </cell>
          <cell r="E464">
            <v>18</v>
          </cell>
          <cell r="F464" t="str">
            <v>4°</v>
          </cell>
        </row>
        <row r="465">
          <cell r="A465">
            <v>3439</v>
          </cell>
          <cell r="B465" t="str">
            <v>JORISSEN Jeffrey</v>
          </cell>
          <cell r="C465" t="str">
            <v>QU</v>
          </cell>
          <cell r="E465">
            <v>60</v>
          </cell>
          <cell r="F465" t="str">
            <v>ere</v>
          </cell>
        </row>
        <row r="466">
          <cell r="A466">
            <v>4334</v>
          </cell>
          <cell r="B466" t="str">
            <v>VAN HAUTE Guido</v>
          </cell>
          <cell r="C466" t="str">
            <v>QU</v>
          </cell>
          <cell r="E466">
            <v>18</v>
          </cell>
          <cell r="F466" t="str">
            <v>4°</v>
          </cell>
        </row>
        <row r="467">
          <cell r="A467">
            <v>9970</v>
          </cell>
          <cell r="B467" t="str">
            <v>VAN GOETHEM Wim</v>
          </cell>
          <cell r="C467" t="str">
            <v>QU</v>
          </cell>
          <cell r="E467">
            <v>15</v>
          </cell>
          <cell r="F467" t="str">
            <v>5°</v>
          </cell>
        </row>
        <row r="469">
          <cell r="F469" t="b">
            <v>0</v>
          </cell>
        </row>
        <row r="470">
          <cell r="A470">
            <v>4854</v>
          </cell>
          <cell r="B470" t="str">
            <v>ROSIER Peter</v>
          </cell>
          <cell r="C470" t="str">
            <v>BCSK</v>
          </cell>
          <cell r="E470">
            <v>22</v>
          </cell>
          <cell r="F470" t="str">
            <v>3°</v>
          </cell>
        </row>
        <row r="471">
          <cell r="A471">
            <v>4895</v>
          </cell>
          <cell r="B471" t="str">
            <v>DE BLOCK Omer</v>
          </cell>
          <cell r="C471" t="str">
            <v>BCSK</v>
          </cell>
          <cell r="F471" t="b">
            <v>0</v>
          </cell>
        </row>
        <row r="472">
          <cell r="A472">
            <v>6488</v>
          </cell>
          <cell r="B472" t="str">
            <v>DE WITTE Franky</v>
          </cell>
          <cell r="C472" t="str">
            <v>BCSK</v>
          </cell>
          <cell r="E472">
            <v>18</v>
          </cell>
          <cell r="F472" t="str">
            <v>4°</v>
          </cell>
        </row>
        <row r="473">
          <cell r="A473">
            <v>6489</v>
          </cell>
          <cell r="B473" t="str">
            <v>DE WITTE Jeffrey</v>
          </cell>
          <cell r="C473" t="str">
            <v>BCSK</v>
          </cell>
          <cell r="E473">
            <v>50</v>
          </cell>
          <cell r="F473" t="str">
            <v>hfd</v>
          </cell>
        </row>
        <row r="474">
          <cell r="A474">
            <v>7812</v>
          </cell>
          <cell r="B474" t="str">
            <v>BOERJAN Pierre</v>
          </cell>
          <cell r="C474" t="str">
            <v>BCSK</v>
          </cell>
          <cell r="E474">
            <v>22</v>
          </cell>
          <cell r="F474" t="str">
            <v>3°</v>
          </cell>
        </row>
        <row r="475">
          <cell r="A475">
            <v>8674</v>
          </cell>
          <cell r="B475" t="str">
            <v>VAN LEUVENHAGE Dylan</v>
          </cell>
          <cell r="C475" t="str">
            <v>BCSK</v>
          </cell>
          <cell r="E475">
            <v>34</v>
          </cell>
          <cell r="F475" t="str">
            <v>1°</v>
          </cell>
        </row>
        <row r="476">
          <cell r="A476">
            <v>8900</v>
          </cell>
          <cell r="B476" t="str">
            <v>JANSSENS Dirk</v>
          </cell>
          <cell r="C476" t="str">
            <v>BCSK</v>
          </cell>
          <cell r="E476">
            <v>18</v>
          </cell>
          <cell r="F476" t="str">
            <v>4°</v>
          </cell>
        </row>
        <row r="477">
          <cell r="A477">
            <v>1294</v>
          </cell>
          <cell r="B477" t="str">
            <v>BACKMAN Werner</v>
          </cell>
          <cell r="C477" t="str">
            <v>BCSK</v>
          </cell>
          <cell r="E477">
            <v>34</v>
          </cell>
          <cell r="F477" t="str">
            <v>1°</v>
          </cell>
        </row>
        <row r="478">
          <cell r="A478">
            <v>8133</v>
          </cell>
          <cell r="B478" t="str">
            <v>VAN CRAENENBROECK Theo</v>
          </cell>
          <cell r="C478" t="str">
            <v>BCSK</v>
          </cell>
          <cell r="E478">
            <v>15</v>
          </cell>
          <cell r="F478" t="str">
            <v>5°</v>
          </cell>
        </row>
        <row r="479">
          <cell r="A479">
            <v>4853</v>
          </cell>
          <cell r="B479" t="str">
            <v>NOPPE Robert</v>
          </cell>
          <cell r="C479" t="str">
            <v>BCSK</v>
          </cell>
          <cell r="E479">
            <v>22</v>
          </cell>
          <cell r="F479" t="str">
            <v>3°</v>
          </cell>
        </row>
        <row r="480">
          <cell r="A480" t="str">
            <v>6784B</v>
          </cell>
          <cell r="B480" t="str">
            <v>VAN BIESEN Tom</v>
          </cell>
          <cell r="C480" t="str">
            <v>BCSK</v>
          </cell>
          <cell r="E480">
            <v>27</v>
          </cell>
          <cell r="F480" t="str">
            <v>2°</v>
          </cell>
        </row>
        <row r="481">
          <cell r="A481">
            <v>9441</v>
          </cell>
          <cell r="B481" t="str">
            <v>ROSIER Nick</v>
          </cell>
          <cell r="C481" t="str">
            <v>BCSK</v>
          </cell>
          <cell r="E481">
            <v>22</v>
          </cell>
          <cell r="F481" t="str">
            <v>3°</v>
          </cell>
        </row>
        <row r="482">
          <cell r="A482">
            <v>9442</v>
          </cell>
          <cell r="B482" t="str">
            <v>VERGULT François</v>
          </cell>
          <cell r="C482" t="str">
            <v>BCSK</v>
          </cell>
          <cell r="E482">
            <v>22</v>
          </cell>
          <cell r="F482" t="str">
            <v>3°</v>
          </cell>
        </row>
        <row r="483">
          <cell r="A483">
            <v>4937</v>
          </cell>
          <cell r="B483" t="str">
            <v>LEEMANS Willy</v>
          </cell>
          <cell r="C483" t="str">
            <v>BCSK</v>
          </cell>
          <cell r="E483">
            <v>22</v>
          </cell>
          <cell r="F483" t="str">
            <v>3°</v>
          </cell>
        </row>
        <row r="484">
          <cell r="A484">
            <v>9276</v>
          </cell>
          <cell r="B484" t="str">
            <v>DE KORT Marc</v>
          </cell>
          <cell r="C484" t="str">
            <v>BCSK</v>
          </cell>
          <cell r="E484">
            <v>18</v>
          </cell>
          <cell r="F484" t="str">
            <v>4°</v>
          </cell>
        </row>
        <row r="485">
          <cell r="A485">
            <v>4894</v>
          </cell>
          <cell r="B485" t="str">
            <v>DAELMAN Walther</v>
          </cell>
          <cell r="C485" t="str">
            <v>BCSK</v>
          </cell>
          <cell r="E485">
            <v>27</v>
          </cell>
          <cell r="F485" t="str">
            <v>2°</v>
          </cell>
        </row>
        <row r="486">
          <cell r="A486">
            <v>8507</v>
          </cell>
          <cell r="B486" t="str">
            <v>TROONBEECKX Willy</v>
          </cell>
          <cell r="C486" t="str">
            <v>BCSK</v>
          </cell>
          <cell r="E486">
            <v>42</v>
          </cell>
          <cell r="F486" t="str">
            <v>exc</v>
          </cell>
        </row>
        <row r="487">
          <cell r="A487">
            <v>8717</v>
          </cell>
          <cell r="B487" t="str">
            <v>VAN DEN EEDEN Kurt</v>
          </cell>
          <cell r="C487" t="str">
            <v>BCSK</v>
          </cell>
          <cell r="E487">
            <v>15</v>
          </cell>
          <cell r="F487" t="str">
            <v>5°</v>
          </cell>
        </row>
        <row r="488">
          <cell r="A488">
            <v>8073</v>
          </cell>
          <cell r="B488" t="str">
            <v>DE WITTE Tamara</v>
          </cell>
          <cell r="C488" t="str">
            <v>BCSK</v>
          </cell>
        </row>
        <row r="489">
          <cell r="A489">
            <v>8385</v>
          </cell>
          <cell r="B489" t="str">
            <v>GODDAERT Johan</v>
          </cell>
          <cell r="C489" t="str">
            <v>BCSK</v>
          </cell>
          <cell r="E489">
            <v>18</v>
          </cell>
          <cell r="F489" t="str">
            <v>4°</v>
          </cell>
        </row>
        <row r="490">
          <cell r="A490">
            <v>9955</v>
          </cell>
          <cell r="B490" t="str">
            <v>DE RUDDER David</v>
          </cell>
          <cell r="C490" t="str">
            <v>BCSK</v>
          </cell>
          <cell r="E490">
            <v>22</v>
          </cell>
          <cell r="F490" t="str">
            <v>3°</v>
          </cell>
        </row>
        <row r="491">
          <cell r="F491" t="b">
            <v>0</v>
          </cell>
        </row>
        <row r="492">
          <cell r="A492">
            <v>1063</v>
          </cell>
          <cell r="B492" t="str">
            <v>BERTOLOTTI  BEATRICE</v>
          </cell>
          <cell r="C492" t="str">
            <v>WM</v>
          </cell>
          <cell r="E492">
            <v>15</v>
          </cell>
          <cell r="F492" t="str">
            <v>5°</v>
          </cell>
        </row>
        <row r="493">
          <cell r="A493">
            <v>5486</v>
          </cell>
          <cell r="B493" t="str">
            <v>BROEDERS ADRIANUS</v>
          </cell>
          <cell r="C493" t="str">
            <v>WM</v>
          </cell>
          <cell r="E493">
            <v>50</v>
          </cell>
          <cell r="F493" t="str">
            <v>hfd</v>
          </cell>
        </row>
        <row r="494">
          <cell r="A494">
            <v>7551</v>
          </cell>
          <cell r="B494" t="str">
            <v>CLAESSENS WALTER</v>
          </cell>
          <cell r="C494" t="str">
            <v>WM</v>
          </cell>
          <cell r="E494">
            <v>34</v>
          </cell>
          <cell r="F494" t="str">
            <v>1°</v>
          </cell>
        </row>
        <row r="495">
          <cell r="A495">
            <v>8939</v>
          </cell>
          <cell r="B495" t="str">
            <v>CORNIL PASCAL</v>
          </cell>
          <cell r="C495" t="str">
            <v>WM</v>
          </cell>
          <cell r="E495">
            <v>34</v>
          </cell>
          <cell r="F495" t="str">
            <v>1°</v>
          </cell>
        </row>
        <row r="496">
          <cell r="A496">
            <v>1188</v>
          </cell>
          <cell r="B496" t="str">
            <v>DE CLEEN JOERI</v>
          </cell>
          <cell r="C496" t="str">
            <v>WM</v>
          </cell>
          <cell r="E496">
            <v>34</v>
          </cell>
          <cell r="F496" t="str">
            <v>1°</v>
          </cell>
        </row>
        <row r="497">
          <cell r="A497">
            <v>1189</v>
          </cell>
          <cell r="B497" t="str">
            <v>DE CLEEN SYLVAIN</v>
          </cell>
          <cell r="C497" t="str">
            <v>WM</v>
          </cell>
          <cell r="E497">
            <v>42</v>
          </cell>
          <cell r="F497" t="str">
            <v>exc</v>
          </cell>
        </row>
        <row r="498">
          <cell r="A498">
            <v>1193</v>
          </cell>
          <cell r="B498" t="str">
            <v>DE SCHEPPER PATRICK</v>
          </cell>
          <cell r="C498" t="str">
            <v>WM</v>
          </cell>
          <cell r="E498">
            <v>34</v>
          </cell>
          <cell r="F498" t="str">
            <v>1°</v>
          </cell>
        </row>
        <row r="499">
          <cell r="A499">
            <v>8077</v>
          </cell>
          <cell r="B499" t="str">
            <v>DE WOLF ALFONS</v>
          </cell>
          <cell r="C499" t="str">
            <v>WM</v>
          </cell>
          <cell r="E499">
            <v>27</v>
          </cell>
          <cell r="F499" t="str">
            <v>2°</v>
          </cell>
        </row>
        <row r="500">
          <cell r="A500">
            <v>4666</v>
          </cell>
          <cell r="B500" t="str">
            <v>DECONINCK FRANKY</v>
          </cell>
          <cell r="C500" t="str">
            <v>WM</v>
          </cell>
          <cell r="E500">
            <v>27</v>
          </cell>
          <cell r="F500" t="str">
            <v>2°</v>
          </cell>
        </row>
        <row r="501">
          <cell r="A501">
            <v>1195</v>
          </cell>
          <cell r="B501" t="str">
            <v>DELVAUX BENONI</v>
          </cell>
          <cell r="C501" t="str">
            <v>WM</v>
          </cell>
          <cell r="E501">
            <v>42</v>
          </cell>
          <cell r="F501" t="str">
            <v>exc</v>
          </cell>
        </row>
        <row r="502">
          <cell r="A502">
            <v>2215</v>
          </cell>
          <cell r="B502" t="str">
            <v>FORTON FRANCIS</v>
          </cell>
          <cell r="C502" t="str">
            <v>WM</v>
          </cell>
          <cell r="E502">
            <v>60</v>
          </cell>
          <cell r="F502" t="str">
            <v>ere</v>
          </cell>
        </row>
        <row r="503">
          <cell r="A503">
            <v>8026</v>
          </cell>
          <cell r="B503" t="str">
            <v>HOFMAN Glen</v>
          </cell>
          <cell r="C503" t="str">
            <v>WM</v>
          </cell>
          <cell r="E503">
            <v>60</v>
          </cell>
          <cell r="F503" t="str">
            <v>ere</v>
          </cell>
        </row>
        <row r="504">
          <cell r="A504">
            <v>1004</v>
          </cell>
          <cell r="B504" t="str">
            <v>HOSTENS STEFAAN</v>
          </cell>
          <cell r="C504" t="str">
            <v>WM</v>
          </cell>
          <cell r="E504">
            <v>34</v>
          </cell>
          <cell r="F504" t="str">
            <v>1°</v>
          </cell>
        </row>
        <row r="505">
          <cell r="A505">
            <v>5430</v>
          </cell>
          <cell r="B505" t="str">
            <v>MUYLAERT DIRK</v>
          </cell>
          <cell r="C505" t="str">
            <v>WM</v>
          </cell>
          <cell r="E505">
            <v>42</v>
          </cell>
          <cell r="F505" t="str">
            <v>exc</v>
          </cell>
        </row>
        <row r="506">
          <cell r="A506">
            <v>1005</v>
          </cell>
          <cell r="B506" t="str">
            <v>PEETERS LEO</v>
          </cell>
          <cell r="C506" t="str">
            <v>WM</v>
          </cell>
          <cell r="E506">
            <v>34</v>
          </cell>
          <cell r="F506" t="str">
            <v>1°</v>
          </cell>
        </row>
        <row r="507">
          <cell r="A507">
            <v>4405</v>
          </cell>
          <cell r="B507" t="str">
            <v>SCHIETTECATTE YVES</v>
          </cell>
          <cell r="C507" t="str">
            <v>WM</v>
          </cell>
          <cell r="E507">
            <v>50</v>
          </cell>
          <cell r="F507" t="str">
            <v>hfd</v>
          </cell>
        </row>
        <row r="508">
          <cell r="A508">
            <v>2192</v>
          </cell>
          <cell r="B508" t="str">
            <v>STERCKVAL MICHEL</v>
          </cell>
          <cell r="C508" t="str">
            <v>WM</v>
          </cell>
          <cell r="E508">
            <v>42</v>
          </cell>
          <cell r="F508" t="str">
            <v>exc</v>
          </cell>
        </row>
        <row r="509">
          <cell r="A509">
            <v>1168</v>
          </cell>
          <cell r="B509" t="str">
            <v>VAN BAREL FERDINAND</v>
          </cell>
          <cell r="C509" t="str">
            <v>WM</v>
          </cell>
          <cell r="E509">
            <v>34</v>
          </cell>
          <cell r="F509" t="str">
            <v>1°</v>
          </cell>
        </row>
        <row r="510">
          <cell r="A510">
            <v>5727</v>
          </cell>
          <cell r="B510" t="str">
            <v>VAN GOETHEM BENNY</v>
          </cell>
          <cell r="C510" t="str">
            <v>WM</v>
          </cell>
          <cell r="E510">
            <v>27</v>
          </cell>
          <cell r="F510" t="str">
            <v>2°</v>
          </cell>
        </row>
        <row r="511">
          <cell r="A511">
            <v>4841</v>
          </cell>
          <cell r="B511" t="str">
            <v>VERPLANCKE Jean-Paul</v>
          </cell>
          <cell r="C511" t="str">
            <v>WM</v>
          </cell>
          <cell r="E511">
            <v>27</v>
          </cell>
          <cell r="F511" t="str">
            <v>2°</v>
          </cell>
        </row>
        <row r="512">
          <cell r="A512">
            <v>4842</v>
          </cell>
          <cell r="B512" t="str">
            <v>WAUTERS TOM</v>
          </cell>
          <cell r="C512" t="str">
            <v>WM</v>
          </cell>
          <cell r="E512">
            <v>27</v>
          </cell>
          <cell r="F512" t="str">
            <v>2°</v>
          </cell>
        </row>
        <row r="513">
          <cell r="A513">
            <v>2206</v>
          </cell>
          <cell r="B513" t="str">
            <v>WEEREMANS DIRK</v>
          </cell>
          <cell r="C513" t="str">
            <v>WM</v>
          </cell>
          <cell r="E513">
            <v>50</v>
          </cell>
          <cell r="F513" t="str">
            <v>hfd</v>
          </cell>
        </row>
        <row r="514">
          <cell r="A514">
            <v>8661</v>
          </cell>
          <cell r="B514" t="str">
            <v>HEYNDRICKX Vik</v>
          </cell>
          <cell r="C514" t="str">
            <v>WM</v>
          </cell>
          <cell r="E514">
            <v>34</v>
          </cell>
          <cell r="F514" t="str">
            <v>1°</v>
          </cell>
        </row>
        <row r="516">
          <cell r="A516">
            <v>4907</v>
          </cell>
          <cell r="B516" t="str">
            <v>CORNELISSEN Pierre</v>
          </cell>
          <cell r="C516" t="str">
            <v>K.SNBA</v>
          </cell>
          <cell r="E516">
            <v>34</v>
          </cell>
          <cell r="F516" t="str">
            <v>1°</v>
          </cell>
        </row>
        <row r="517">
          <cell r="A517">
            <v>4909</v>
          </cell>
          <cell r="B517" t="str">
            <v>DE BOES Rudy</v>
          </cell>
          <cell r="C517" t="str">
            <v>K.SNBA</v>
          </cell>
          <cell r="E517">
            <v>34</v>
          </cell>
          <cell r="F517" t="str">
            <v>1°</v>
          </cell>
        </row>
        <row r="518">
          <cell r="A518">
            <v>4913</v>
          </cell>
          <cell r="B518" t="str">
            <v>DE RUYTE Yvan</v>
          </cell>
          <cell r="C518" t="str">
            <v>K.SNBA</v>
          </cell>
          <cell r="E518">
            <v>22</v>
          </cell>
          <cell r="F518" t="str">
            <v>3°</v>
          </cell>
        </row>
        <row r="519">
          <cell r="A519">
            <v>4916</v>
          </cell>
          <cell r="B519" t="str">
            <v>DE WITTE William</v>
          </cell>
          <cell r="C519" t="str">
            <v>K.SNBA</v>
          </cell>
          <cell r="E519">
            <v>27</v>
          </cell>
          <cell r="F519" t="str">
            <v>2°</v>
          </cell>
        </row>
        <row r="520">
          <cell r="A520">
            <v>4922</v>
          </cell>
          <cell r="B520" t="str">
            <v>LAUREYS Wilfried</v>
          </cell>
          <cell r="C520" t="str">
            <v>K.SNBA</v>
          </cell>
          <cell r="E520">
            <v>18</v>
          </cell>
          <cell r="F520" t="str">
            <v>4°</v>
          </cell>
        </row>
        <row r="521">
          <cell r="A521">
            <v>6151</v>
          </cell>
          <cell r="B521" t="str">
            <v>VAN OVERSCHELDE Bonny</v>
          </cell>
          <cell r="C521" t="str">
            <v>K.SNBA</v>
          </cell>
          <cell r="E521">
            <v>34</v>
          </cell>
          <cell r="F521" t="str">
            <v>1°</v>
          </cell>
        </row>
        <row r="522">
          <cell r="A522">
            <v>6743</v>
          </cell>
          <cell r="B522" t="str">
            <v>DE RUYTE Tom</v>
          </cell>
          <cell r="C522" t="str">
            <v>K.SNBA</v>
          </cell>
          <cell r="E522">
            <v>42</v>
          </cell>
          <cell r="F522" t="str">
            <v>exc</v>
          </cell>
        </row>
        <row r="523">
          <cell r="A523">
            <v>7562</v>
          </cell>
          <cell r="B523" t="str">
            <v>THUY Marc</v>
          </cell>
          <cell r="C523" t="str">
            <v>K.SNBA</v>
          </cell>
          <cell r="E523">
            <v>34</v>
          </cell>
          <cell r="F523" t="str">
            <v>1°</v>
          </cell>
        </row>
        <row r="524">
          <cell r="A524">
            <v>7923</v>
          </cell>
          <cell r="B524" t="str">
            <v>VAN DEN BERGHE Roland</v>
          </cell>
          <cell r="C524" t="str">
            <v>K.SNBA</v>
          </cell>
          <cell r="E524">
            <v>27</v>
          </cell>
          <cell r="F524" t="str">
            <v>2°</v>
          </cell>
        </row>
        <row r="525">
          <cell r="A525">
            <v>8414</v>
          </cell>
          <cell r="B525" t="str">
            <v>MAES Lucien</v>
          </cell>
          <cell r="C525" t="str">
            <v>K.SNBA</v>
          </cell>
          <cell r="E525">
            <v>18</v>
          </cell>
          <cell r="F525" t="str">
            <v>4°</v>
          </cell>
        </row>
        <row r="526">
          <cell r="A526">
            <v>8681</v>
          </cell>
          <cell r="B526" t="str">
            <v>VAN LEEUWEN A.E.M</v>
          </cell>
          <cell r="C526" t="str">
            <v>K.SNBA</v>
          </cell>
          <cell r="E526">
            <v>22</v>
          </cell>
          <cell r="F526" t="str">
            <v>3°</v>
          </cell>
        </row>
        <row r="527">
          <cell r="A527">
            <v>8902</v>
          </cell>
          <cell r="B527" t="str">
            <v>SUY Luc</v>
          </cell>
          <cell r="C527" t="str">
            <v>K.SNBA</v>
          </cell>
          <cell r="E527">
            <v>18</v>
          </cell>
          <cell r="F527" t="str">
            <v>4°</v>
          </cell>
        </row>
        <row r="528">
          <cell r="A528">
            <v>8903</v>
          </cell>
          <cell r="B528" t="str">
            <v>NEYTS Pierre</v>
          </cell>
          <cell r="C528" t="str">
            <v>K.SNBA</v>
          </cell>
          <cell r="E528">
            <v>22</v>
          </cell>
          <cell r="F528" t="str">
            <v>3°</v>
          </cell>
        </row>
        <row r="529">
          <cell r="A529">
            <v>4952</v>
          </cell>
          <cell r="B529" t="str">
            <v>DE SAEGER Dany</v>
          </cell>
          <cell r="C529" t="str">
            <v>K.SNBA</v>
          </cell>
          <cell r="E529">
            <v>34</v>
          </cell>
          <cell r="F529" t="str">
            <v>1°</v>
          </cell>
        </row>
        <row r="530">
          <cell r="A530">
            <v>9083</v>
          </cell>
          <cell r="B530" t="str">
            <v>VAN DEN BERGHE André</v>
          </cell>
          <cell r="C530" t="str">
            <v>K.SNBA</v>
          </cell>
          <cell r="E530">
            <v>27</v>
          </cell>
          <cell r="F530" t="str">
            <v>2°</v>
          </cell>
        </row>
        <row r="531">
          <cell r="A531">
            <v>6122</v>
          </cell>
          <cell r="B531" t="str">
            <v>DE MAEYER Joris</v>
          </cell>
          <cell r="C531" t="str">
            <v>K.SNBA</v>
          </cell>
          <cell r="E531">
            <v>22</v>
          </cell>
          <cell r="F531" t="str">
            <v>3°</v>
          </cell>
        </row>
        <row r="532">
          <cell r="A532">
            <v>4920</v>
          </cell>
          <cell r="B532" t="str">
            <v>HEERWEGH Robert</v>
          </cell>
          <cell r="C532" t="str">
            <v>K.SNBA</v>
          </cell>
          <cell r="E532">
            <v>27</v>
          </cell>
          <cell r="F532" t="str">
            <v>2°</v>
          </cell>
        </row>
        <row r="533">
          <cell r="A533">
            <v>8481</v>
          </cell>
          <cell r="B533" t="str">
            <v>VAVOURAIKIS  Emmanouil</v>
          </cell>
          <cell r="C533" t="str">
            <v>K.SNBA</v>
          </cell>
          <cell r="E533">
            <v>27</v>
          </cell>
          <cell r="F533" t="str">
            <v>2°</v>
          </cell>
        </row>
        <row r="534">
          <cell r="A534">
            <v>9277</v>
          </cell>
          <cell r="B534" t="str">
            <v>BOLLAERT GUIDO</v>
          </cell>
          <cell r="C534" t="str">
            <v>K.SNBA</v>
          </cell>
          <cell r="E534">
            <v>22</v>
          </cell>
          <cell r="F534" t="str">
            <v>3°</v>
          </cell>
        </row>
        <row r="535">
          <cell r="A535">
            <v>7704</v>
          </cell>
          <cell r="B535" t="str">
            <v>HEERWEGH ERIK</v>
          </cell>
          <cell r="C535" t="str">
            <v>K.SNBA</v>
          </cell>
          <cell r="E535">
            <v>22</v>
          </cell>
          <cell r="F535" t="str">
            <v>3°</v>
          </cell>
        </row>
        <row r="536">
          <cell r="A536">
            <v>4859</v>
          </cell>
          <cell r="B536" t="str">
            <v>CHRISTIAENS Johan</v>
          </cell>
          <cell r="C536" t="str">
            <v>K.SNBA</v>
          </cell>
          <cell r="E536">
            <v>22</v>
          </cell>
          <cell r="F536" t="str">
            <v>3°</v>
          </cell>
        </row>
        <row r="537">
          <cell r="A537">
            <v>8149</v>
          </cell>
          <cell r="B537" t="str">
            <v>D'HONDT Roland</v>
          </cell>
          <cell r="C537" t="str">
            <v>K.SNBA</v>
          </cell>
          <cell r="E537">
            <v>22</v>
          </cell>
          <cell r="F537" t="str">
            <v>3°</v>
          </cell>
        </row>
        <row r="538">
          <cell r="A538">
            <v>4950</v>
          </cell>
          <cell r="B538" t="str">
            <v>DE CONINCK Achille</v>
          </cell>
          <cell r="C538" t="str">
            <v>K.SNBA</v>
          </cell>
          <cell r="E538">
            <v>27</v>
          </cell>
          <cell r="F538" t="str">
            <v>2°</v>
          </cell>
        </row>
        <row r="539">
          <cell r="A539">
            <v>1067</v>
          </cell>
          <cell r="B539" t="str">
            <v>MAES Bart</v>
          </cell>
          <cell r="C539" t="str">
            <v>K.SNBA</v>
          </cell>
          <cell r="E539">
            <v>22</v>
          </cell>
          <cell r="F539" t="str">
            <v>3°</v>
          </cell>
        </row>
        <row r="540">
          <cell r="A540">
            <v>8746</v>
          </cell>
          <cell r="B540" t="str">
            <v>PEERSMAN Luc</v>
          </cell>
          <cell r="C540" t="str">
            <v>K.SNBA</v>
          </cell>
          <cell r="E540">
            <v>27</v>
          </cell>
          <cell r="F540" t="str">
            <v>2°</v>
          </cell>
        </row>
        <row r="541">
          <cell r="A541">
            <v>8904</v>
          </cell>
          <cell r="B541" t="str">
            <v>RAES Wim</v>
          </cell>
          <cell r="C541" t="str">
            <v>K.SNBA</v>
          </cell>
          <cell r="E541">
            <v>22</v>
          </cell>
          <cell r="F541" t="str">
            <v>3°</v>
          </cell>
        </row>
        <row r="542">
          <cell r="A542">
            <v>8081</v>
          </cell>
          <cell r="B542" t="str">
            <v>SLEEBUS Eddy</v>
          </cell>
          <cell r="C542" t="str">
            <v>K.SNBA</v>
          </cell>
          <cell r="E542">
            <v>27</v>
          </cell>
          <cell r="F542" t="str">
            <v>2°</v>
          </cell>
        </row>
        <row r="543">
          <cell r="A543">
            <v>9476</v>
          </cell>
          <cell r="B543" t="str">
            <v>VERHOFSTADT Eddy</v>
          </cell>
          <cell r="C543" t="str">
            <v>K.SNBA</v>
          </cell>
          <cell r="E543">
            <v>34</v>
          </cell>
          <cell r="F543" t="str">
            <v>1°</v>
          </cell>
        </row>
        <row r="544">
          <cell r="A544">
            <v>9963</v>
          </cell>
          <cell r="B544" t="str">
            <v>ROLUS Bob</v>
          </cell>
          <cell r="C544" t="str">
            <v>K.SNBA</v>
          </cell>
          <cell r="E544">
            <v>22</v>
          </cell>
          <cell r="F544" t="str">
            <v>3°</v>
          </cell>
        </row>
        <row r="545">
          <cell r="A545">
            <v>5732</v>
          </cell>
          <cell r="B545" t="str">
            <v>ILIANO Franz</v>
          </cell>
          <cell r="C545" t="str">
            <v>K.SNBA</v>
          </cell>
          <cell r="E545">
            <v>15</v>
          </cell>
          <cell r="F545" t="str">
            <v>5°</v>
          </cell>
        </row>
        <row r="547">
          <cell r="A547">
            <v>7461</v>
          </cell>
          <cell r="B547" t="str">
            <v>GRIMON Johan</v>
          </cell>
          <cell r="C547" t="str">
            <v>POCKET</v>
          </cell>
          <cell r="E547">
            <v>34</v>
          </cell>
          <cell r="F547" t="str">
            <v>1°</v>
          </cell>
        </row>
        <row r="548">
          <cell r="A548">
            <v>9534</v>
          </cell>
          <cell r="B548" t="str">
            <v>VANHONACKER Dominique</v>
          </cell>
          <cell r="C548" t="str">
            <v>POCKET</v>
          </cell>
          <cell r="F548" t="b">
            <v>0</v>
          </cell>
        </row>
        <row r="549">
          <cell r="A549">
            <v>7046</v>
          </cell>
          <cell r="B549" t="str">
            <v>DEGRAEVE Peter</v>
          </cell>
          <cell r="C549" t="str">
            <v>POCKET</v>
          </cell>
          <cell r="F549" t="b">
            <v>0</v>
          </cell>
        </row>
        <row r="550">
          <cell r="A550">
            <v>9071</v>
          </cell>
          <cell r="B550" t="str">
            <v>VANDOMMELE Johan</v>
          </cell>
          <cell r="C550" t="str">
            <v>POCKET</v>
          </cell>
          <cell r="F550" t="b">
            <v>0</v>
          </cell>
        </row>
        <row r="551">
          <cell r="A551">
            <v>9953</v>
          </cell>
          <cell r="B551" t="str">
            <v>WILMS Steve</v>
          </cell>
          <cell r="C551" t="str">
            <v>POCKET</v>
          </cell>
          <cell r="F551" t="b">
            <v>0</v>
          </cell>
        </row>
        <row r="552">
          <cell r="A552">
            <v>9954</v>
          </cell>
          <cell r="B552" t="str">
            <v>PETRUS Kim</v>
          </cell>
          <cell r="C552" t="str">
            <v>POCKET</v>
          </cell>
        </row>
        <row r="555">
          <cell r="A555">
            <v>8689</v>
          </cell>
          <cell r="B555" t="str">
            <v>DEWAELE Eddy</v>
          </cell>
          <cell r="C555" t="str">
            <v>CBC-DLS</v>
          </cell>
          <cell r="F555" t="b">
            <v>0</v>
          </cell>
        </row>
        <row r="556">
          <cell r="A556">
            <v>8690</v>
          </cell>
          <cell r="B556" t="str">
            <v>JOYE Rik</v>
          </cell>
          <cell r="C556" t="str">
            <v>CBC-DLS</v>
          </cell>
          <cell r="F556" t="b">
            <v>0</v>
          </cell>
        </row>
        <row r="557">
          <cell r="A557">
            <v>8704</v>
          </cell>
          <cell r="B557" t="str">
            <v>CALLENS Filip</v>
          </cell>
          <cell r="C557" t="str">
            <v>CBC-DLS</v>
          </cell>
          <cell r="E557">
            <v>18</v>
          </cell>
          <cell r="F557" t="str">
            <v>4°</v>
          </cell>
        </row>
        <row r="558">
          <cell r="A558">
            <v>4763</v>
          </cell>
          <cell r="B558" t="str">
            <v>CASTELEYN Rik</v>
          </cell>
          <cell r="C558" t="str">
            <v>CBC-DLS</v>
          </cell>
          <cell r="E558">
            <v>34</v>
          </cell>
          <cell r="F558" t="str">
            <v>1°</v>
          </cell>
        </row>
        <row r="559">
          <cell r="A559">
            <v>1061</v>
          </cell>
          <cell r="B559" t="str">
            <v>GELDHOF Frank</v>
          </cell>
          <cell r="C559" t="str">
            <v>CBC-DLS</v>
          </cell>
          <cell r="F559" t="b">
            <v>0</v>
          </cell>
        </row>
        <row r="560">
          <cell r="A560">
            <v>8691</v>
          </cell>
          <cell r="B560" t="str">
            <v xml:space="preserve">BRUNEEL Norbert </v>
          </cell>
          <cell r="C560" t="str">
            <v>CBC-DLS</v>
          </cell>
        </row>
        <row r="561">
          <cell r="F561" t="b">
            <v>0</v>
          </cell>
        </row>
        <row r="562">
          <cell r="A562">
            <v>4762</v>
          </cell>
          <cell r="B562" t="str">
            <v>CASTELEYN Henk</v>
          </cell>
          <cell r="C562" t="str">
            <v>DOS</v>
          </cell>
          <cell r="E562">
            <v>34</v>
          </cell>
          <cell r="F562" t="str">
            <v>1°</v>
          </cell>
        </row>
        <row r="563">
          <cell r="A563">
            <v>4765</v>
          </cell>
          <cell r="B563" t="str">
            <v>DEBAES Peter</v>
          </cell>
          <cell r="C563" t="str">
            <v>DOS</v>
          </cell>
          <cell r="E563">
            <v>42</v>
          </cell>
          <cell r="F563" t="str">
            <v>exc</v>
          </cell>
        </row>
        <row r="564">
          <cell r="A564">
            <v>4768</v>
          </cell>
          <cell r="B564" t="str">
            <v>DEDIER Georges</v>
          </cell>
          <cell r="C564" t="str">
            <v>DOS</v>
          </cell>
          <cell r="E564">
            <v>22</v>
          </cell>
          <cell r="F564" t="str">
            <v>3°</v>
          </cell>
        </row>
        <row r="565">
          <cell r="A565">
            <v>8156</v>
          </cell>
          <cell r="B565" t="str">
            <v>DETOLLENAERE Jonny</v>
          </cell>
          <cell r="C565" t="str">
            <v>DOS</v>
          </cell>
          <cell r="E565">
            <v>18</v>
          </cell>
          <cell r="F565" t="str">
            <v>4°</v>
          </cell>
        </row>
        <row r="566">
          <cell r="A566">
            <v>4776</v>
          </cell>
          <cell r="B566" t="str">
            <v>HOUTHAEVE Jean-Marie</v>
          </cell>
          <cell r="C566" t="str">
            <v>DOS</v>
          </cell>
          <cell r="E566">
            <v>27</v>
          </cell>
          <cell r="F566" t="str">
            <v>2°</v>
          </cell>
        </row>
        <row r="567">
          <cell r="A567">
            <v>4778</v>
          </cell>
          <cell r="B567" t="str">
            <v>LEYN Philippe</v>
          </cell>
          <cell r="C567" t="str">
            <v>DOS</v>
          </cell>
          <cell r="E567">
            <v>27</v>
          </cell>
          <cell r="F567" t="str">
            <v>2°</v>
          </cell>
        </row>
        <row r="568">
          <cell r="A568">
            <v>7697</v>
          </cell>
          <cell r="B568" t="str">
            <v>GHESQUIERE Jozef</v>
          </cell>
          <cell r="C568" t="str">
            <v>DOS</v>
          </cell>
          <cell r="F568" t="b">
            <v>0</v>
          </cell>
        </row>
        <row r="569">
          <cell r="A569">
            <v>8090</v>
          </cell>
          <cell r="B569" t="str">
            <v>VANLAUWE Stephan</v>
          </cell>
          <cell r="C569" t="str">
            <v>DOS</v>
          </cell>
          <cell r="E569">
            <v>27</v>
          </cell>
          <cell r="F569" t="str">
            <v>2°</v>
          </cell>
        </row>
        <row r="570">
          <cell r="A570">
            <v>4693</v>
          </cell>
          <cell r="B570" t="str">
            <v>MOSTREY Peter</v>
          </cell>
          <cell r="C570" t="str">
            <v>DOS</v>
          </cell>
          <cell r="E570">
            <v>42</v>
          </cell>
          <cell r="F570" t="str">
            <v>exc</v>
          </cell>
        </row>
        <row r="571">
          <cell r="A571">
            <v>4733</v>
          </cell>
          <cell r="B571" t="str">
            <v>NUYTTENS Gino</v>
          </cell>
          <cell r="C571" t="str">
            <v>DOS</v>
          </cell>
          <cell r="E571">
            <v>27</v>
          </cell>
          <cell r="F571" t="str">
            <v>2°</v>
          </cell>
        </row>
        <row r="572">
          <cell r="A572">
            <v>6720</v>
          </cell>
          <cell r="B572" t="str">
            <v>WILLE Etienne</v>
          </cell>
          <cell r="C572" t="str">
            <v>DOS</v>
          </cell>
          <cell r="F572" t="b">
            <v>0</v>
          </cell>
        </row>
        <row r="573">
          <cell r="A573">
            <v>4738</v>
          </cell>
          <cell r="B573" t="str">
            <v>VANDENDRIESSCHE Philip</v>
          </cell>
          <cell r="C573" t="str">
            <v>DOS</v>
          </cell>
          <cell r="E573">
            <v>50</v>
          </cell>
          <cell r="F573" t="str">
            <v>hfd</v>
          </cell>
        </row>
        <row r="574">
          <cell r="A574">
            <v>6094</v>
          </cell>
          <cell r="B574" t="str">
            <v>VANACKER Steven</v>
          </cell>
          <cell r="C574" t="str">
            <v>DOS</v>
          </cell>
          <cell r="E574">
            <v>60</v>
          </cell>
          <cell r="F574" t="str">
            <v>ere</v>
          </cell>
        </row>
        <row r="575">
          <cell r="A575">
            <v>9461</v>
          </cell>
          <cell r="B575" t="str">
            <v>RONDELEZ Kenneth</v>
          </cell>
          <cell r="C575" t="str">
            <v>DOS</v>
          </cell>
          <cell r="F575" t="b">
            <v>0</v>
          </cell>
        </row>
        <row r="576">
          <cell r="A576">
            <v>2299</v>
          </cell>
          <cell r="B576" t="str">
            <v>VANTHOURNOUT Michel</v>
          </cell>
          <cell r="C576" t="str">
            <v>DOS</v>
          </cell>
          <cell r="E576">
            <v>15</v>
          </cell>
          <cell r="F576" t="str">
            <v>5°</v>
          </cell>
        </row>
        <row r="577">
          <cell r="A577">
            <v>1055</v>
          </cell>
          <cell r="B577" t="str">
            <v>BRUWIER Erwin</v>
          </cell>
          <cell r="C577" t="str">
            <v>DOS</v>
          </cell>
          <cell r="F577" t="b">
            <v>0</v>
          </cell>
        </row>
        <row r="578">
          <cell r="A578">
            <v>8705</v>
          </cell>
          <cell r="B578" t="str">
            <v>STEVENS Ilse</v>
          </cell>
          <cell r="C578" t="str">
            <v>DOS</v>
          </cell>
          <cell r="F578" t="b">
            <v>0</v>
          </cell>
        </row>
        <row r="579">
          <cell r="A579">
            <v>4774</v>
          </cell>
          <cell r="B579" t="str">
            <v>DUYCK Peter</v>
          </cell>
          <cell r="C579" t="str">
            <v>DOS</v>
          </cell>
          <cell r="E579">
            <v>34</v>
          </cell>
          <cell r="F579" t="str">
            <v>1°</v>
          </cell>
        </row>
        <row r="580">
          <cell r="A580">
            <v>8697</v>
          </cell>
          <cell r="B580" t="str">
            <v>MELNYTSCHENKO Cédric</v>
          </cell>
          <cell r="C580" t="str">
            <v>DOS</v>
          </cell>
          <cell r="E580">
            <v>50</v>
          </cell>
          <cell r="F580" t="str">
            <v>hfd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  <cell r="E581">
            <v>15</v>
          </cell>
          <cell r="F581" t="str">
            <v>5°</v>
          </cell>
        </row>
        <row r="582">
          <cell r="A582">
            <v>1060</v>
          </cell>
          <cell r="B582" t="str">
            <v>Wittevrongel Dirk</v>
          </cell>
          <cell r="C582" t="str">
            <v>DOS</v>
          </cell>
          <cell r="E582">
            <v>34</v>
          </cell>
          <cell r="F582" t="str">
            <v>1°</v>
          </cell>
        </row>
        <row r="583">
          <cell r="A583">
            <v>1061</v>
          </cell>
          <cell r="B583" t="str">
            <v>Geldhof Frank</v>
          </cell>
          <cell r="C583" t="str">
            <v>DOS</v>
          </cell>
          <cell r="F583" t="b">
            <v>0</v>
          </cell>
        </row>
        <row r="584">
          <cell r="A584">
            <v>9018</v>
          </cell>
          <cell r="B584" t="str">
            <v>GHEVART Jean</v>
          </cell>
          <cell r="C584" t="str">
            <v>DOS</v>
          </cell>
        </row>
        <row r="585">
          <cell r="A585">
            <v>9957</v>
          </cell>
          <cell r="B585" t="str">
            <v>BRUWIER Ludwin</v>
          </cell>
          <cell r="C585" t="str">
            <v>DOS</v>
          </cell>
        </row>
        <row r="586">
          <cell r="A586">
            <v>9958</v>
          </cell>
          <cell r="B586" t="str">
            <v>DEBLAUWE Dimitri</v>
          </cell>
          <cell r="C586" t="str">
            <v>DOS</v>
          </cell>
          <cell r="F586" t="b">
            <v>0</v>
          </cell>
        </row>
        <row r="588">
          <cell r="A588">
            <v>4775</v>
          </cell>
          <cell r="B588" t="str">
            <v>GOETHALS Didier</v>
          </cell>
          <cell r="C588" t="str">
            <v>K.GHOK</v>
          </cell>
          <cell r="E588">
            <v>42</v>
          </cell>
          <cell r="F588" t="str">
            <v>exc</v>
          </cell>
        </row>
        <row r="589">
          <cell r="A589">
            <v>4789</v>
          </cell>
          <cell r="B589" t="str">
            <v>CAPPELLE Herwig</v>
          </cell>
          <cell r="C589" t="str">
            <v>K.GHOK</v>
          </cell>
          <cell r="E589">
            <v>22</v>
          </cell>
          <cell r="F589" t="str">
            <v>3°</v>
          </cell>
        </row>
        <row r="590">
          <cell r="A590">
            <v>4790</v>
          </cell>
          <cell r="B590" t="str">
            <v>DE MOOR Frederik</v>
          </cell>
          <cell r="C590" t="str">
            <v>K.GHOK</v>
          </cell>
          <cell r="E590">
            <v>34</v>
          </cell>
          <cell r="F590" t="str">
            <v>1°</v>
          </cell>
        </row>
        <row r="591">
          <cell r="A591">
            <v>4791</v>
          </cell>
          <cell r="B591" t="str">
            <v>DE MOOR Willy</v>
          </cell>
          <cell r="C591" t="str">
            <v>K.GHOK</v>
          </cell>
          <cell r="E591">
            <v>22</v>
          </cell>
          <cell r="F591" t="str">
            <v>3°</v>
          </cell>
        </row>
        <row r="592">
          <cell r="A592">
            <v>4793</v>
          </cell>
          <cell r="B592" t="str">
            <v>DETAVERNIER Hendrik</v>
          </cell>
          <cell r="C592" t="str">
            <v>K.GHOK</v>
          </cell>
          <cell r="F592" t="b">
            <v>0</v>
          </cell>
        </row>
        <row r="593">
          <cell r="A593">
            <v>7538</v>
          </cell>
          <cell r="B593" t="str">
            <v>WERBROUCK Geert</v>
          </cell>
          <cell r="C593" t="str">
            <v>K.GHOK</v>
          </cell>
          <cell r="E593">
            <v>27</v>
          </cell>
          <cell r="F593" t="str">
            <v>2°</v>
          </cell>
        </row>
        <row r="594">
          <cell r="A594">
            <v>7823</v>
          </cell>
          <cell r="B594" t="str">
            <v>JOYE Robert</v>
          </cell>
          <cell r="C594" t="str">
            <v>K.GHOK</v>
          </cell>
          <cell r="E594">
            <v>22</v>
          </cell>
          <cell r="F594" t="str">
            <v>3°</v>
          </cell>
        </row>
        <row r="595">
          <cell r="A595">
            <v>8513</v>
          </cell>
          <cell r="B595" t="str">
            <v>DECOCK Johan</v>
          </cell>
          <cell r="C595" t="str">
            <v>K.GHOK</v>
          </cell>
          <cell r="F595" t="b">
            <v>0</v>
          </cell>
        </row>
        <row r="596">
          <cell r="A596">
            <v>8702</v>
          </cell>
          <cell r="B596" t="str">
            <v>VAN DE VELDE August</v>
          </cell>
          <cell r="C596" t="str">
            <v>K.GHOK</v>
          </cell>
          <cell r="F596" t="b">
            <v>0</v>
          </cell>
        </row>
        <row r="597">
          <cell r="A597">
            <v>4659</v>
          </cell>
          <cell r="B597" t="str">
            <v>BAS Jacques</v>
          </cell>
          <cell r="C597" t="str">
            <v>K.GHOK</v>
          </cell>
          <cell r="E597">
            <v>34</v>
          </cell>
          <cell r="F597" t="str">
            <v>1°</v>
          </cell>
        </row>
        <row r="598">
          <cell r="A598">
            <v>4656</v>
          </cell>
          <cell r="B598" t="str">
            <v>POLLIE Luc</v>
          </cell>
          <cell r="C598" t="str">
            <v>K.GHOK</v>
          </cell>
          <cell r="E598">
            <v>34</v>
          </cell>
          <cell r="F598" t="str">
            <v>1°</v>
          </cell>
        </row>
        <row r="599">
          <cell r="A599">
            <v>7308</v>
          </cell>
          <cell r="B599" t="str">
            <v>CLAUS Gino</v>
          </cell>
          <cell r="C599" t="str">
            <v>K.GHOK</v>
          </cell>
          <cell r="E599">
            <v>27</v>
          </cell>
          <cell r="F599" t="str">
            <v>2°</v>
          </cell>
        </row>
        <row r="600">
          <cell r="A600">
            <v>3807</v>
          </cell>
          <cell r="B600" t="str">
            <v>VERBRUGGHE Johan</v>
          </cell>
          <cell r="C600" t="str">
            <v>K.GHOK</v>
          </cell>
          <cell r="E600">
            <v>22</v>
          </cell>
          <cell r="F600" t="str">
            <v>3°</v>
          </cell>
        </row>
        <row r="601">
          <cell r="A601">
            <v>9274</v>
          </cell>
          <cell r="B601" t="str">
            <v>VERBRUGGHE Philippe</v>
          </cell>
          <cell r="C601" t="str">
            <v>K.GHOK</v>
          </cell>
          <cell r="E601">
            <v>27</v>
          </cell>
          <cell r="F601" t="str">
            <v>2°</v>
          </cell>
        </row>
        <row r="602">
          <cell r="A602">
            <v>7689</v>
          </cell>
          <cell r="B602" t="str">
            <v>BOSSAERT Dirk</v>
          </cell>
          <cell r="C602" t="str">
            <v>K.GHOK</v>
          </cell>
          <cell r="F602" t="b">
            <v>0</v>
          </cell>
        </row>
        <row r="603">
          <cell r="A603">
            <v>9143</v>
          </cell>
          <cell r="B603" t="str">
            <v>DENEUT Johan</v>
          </cell>
          <cell r="C603" t="str">
            <v>K.GHOK</v>
          </cell>
          <cell r="E603">
            <v>34</v>
          </cell>
          <cell r="F603" t="str">
            <v>1°</v>
          </cell>
        </row>
        <row r="604">
          <cell r="A604">
            <v>8736</v>
          </cell>
          <cell r="B604" t="str">
            <v>VEYS Renzo</v>
          </cell>
          <cell r="C604" t="str">
            <v>K.GHOK</v>
          </cell>
          <cell r="E604">
            <v>27</v>
          </cell>
          <cell r="F604" t="str">
            <v>2°</v>
          </cell>
        </row>
        <row r="605">
          <cell r="A605">
            <v>9440</v>
          </cell>
          <cell r="B605" t="str">
            <v>DECOCK Stephan</v>
          </cell>
          <cell r="C605" t="str">
            <v>K.GHOK</v>
          </cell>
          <cell r="E605">
            <v>22</v>
          </cell>
          <cell r="F605" t="str">
            <v>3°</v>
          </cell>
        </row>
        <row r="606">
          <cell r="A606">
            <v>8688</v>
          </cell>
          <cell r="B606" t="str">
            <v>DECEUNINCK Kurt</v>
          </cell>
          <cell r="C606" t="str">
            <v>K.GHOK</v>
          </cell>
          <cell r="E606">
            <v>27</v>
          </cell>
          <cell r="F606" t="str">
            <v>2°</v>
          </cell>
        </row>
        <row r="607">
          <cell r="A607">
            <v>9437</v>
          </cell>
          <cell r="B607" t="str">
            <v>DHAEYER Rémy</v>
          </cell>
          <cell r="C607" t="str">
            <v>K.GHOK</v>
          </cell>
          <cell r="F607" t="b">
            <v>0</v>
          </cell>
        </row>
        <row r="608">
          <cell r="A608">
            <v>1056</v>
          </cell>
          <cell r="B608" t="str">
            <v>SANTY Eric</v>
          </cell>
          <cell r="C608" t="str">
            <v>K.GHOK</v>
          </cell>
          <cell r="E608">
            <v>15</v>
          </cell>
          <cell r="F608" t="str">
            <v>5°</v>
          </cell>
        </row>
        <row r="609">
          <cell r="A609">
            <v>8088</v>
          </cell>
          <cell r="B609" t="str">
            <v>VERCAEMERE Jaak</v>
          </cell>
          <cell r="C609" t="str">
            <v>K.GHOK</v>
          </cell>
          <cell r="E609">
            <v>22</v>
          </cell>
          <cell r="F609" t="str">
            <v>3°</v>
          </cell>
        </row>
        <row r="610">
          <cell r="A610">
            <v>1058</v>
          </cell>
          <cell r="B610" t="str">
            <v>VERMEERSCH Dave</v>
          </cell>
          <cell r="C610" t="str">
            <v>K.GHOK</v>
          </cell>
          <cell r="E610">
            <v>15</v>
          </cell>
          <cell r="F610" t="str">
            <v>5°</v>
          </cell>
        </row>
        <row r="611">
          <cell r="A611">
            <v>1143</v>
          </cell>
          <cell r="B611" t="str">
            <v>LOUAGIE Bjorn</v>
          </cell>
          <cell r="C611" t="str">
            <v>K.GHOK</v>
          </cell>
          <cell r="E611">
            <v>22</v>
          </cell>
          <cell r="F611" t="str">
            <v>3°</v>
          </cell>
        </row>
        <row r="612">
          <cell r="A612">
            <v>7821</v>
          </cell>
          <cell r="B612" t="str">
            <v>VROMANT Marc</v>
          </cell>
          <cell r="C612" t="str">
            <v>K.GHOK</v>
          </cell>
          <cell r="E612">
            <v>27</v>
          </cell>
          <cell r="F612" t="str">
            <v>2°</v>
          </cell>
        </row>
        <row r="613">
          <cell r="A613">
            <v>5746</v>
          </cell>
          <cell r="B613" t="str">
            <v>NICHELSON Pascal</v>
          </cell>
          <cell r="C613" t="str">
            <v>K.GHOK</v>
          </cell>
          <cell r="E613">
            <v>27</v>
          </cell>
          <cell r="F613" t="str">
            <v>2°</v>
          </cell>
        </row>
        <row r="614">
          <cell r="A614">
            <v>7814</v>
          </cell>
          <cell r="B614" t="str">
            <v>DEWILDE Johan</v>
          </cell>
          <cell r="C614" t="str">
            <v>K.GHOK</v>
          </cell>
          <cell r="E614">
            <v>18</v>
          </cell>
          <cell r="F614" t="str">
            <v>4°</v>
          </cell>
        </row>
        <row r="615">
          <cell r="A615">
            <v>8873</v>
          </cell>
          <cell r="B615" t="str">
            <v>DEVOS Claude</v>
          </cell>
          <cell r="C615" t="str">
            <v>K.GHOK</v>
          </cell>
          <cell r="E615">
            <v>18</v>
          </cell>
          <cell r="F615" t="str">
            <v>4°</v>
          </cell>
        </row>
        <row r="616">
          <cell r="A616">
            <v>8047</v>
          </cell>
          <cell r="B616" t="str">
            <v>DEVRIENDT Bart</v>
          </cell>
          <cell r="C616" t="str">
            <v>K.GHOK</v>
          </cell>
          <cell r="E616">
            <v>22</v>
          </cell>
          <cell r="F616" t="str">
            <v>3°</v>
          </cell>
        </row>
        <row r="617">
          <cell r="A617">
            <v>9531</v>
          </cell>
          <cell r="B617" t="str">
            <v>ROELAND Juliaan</v>
          </cell>
          <cell r="C617" t="str">
            <v>K.GHOK</v>
          </cell>
          <cell r="E617">
            <v>15</v>
          </cell>
          <cell r="F617" t="str">
            <v>5°</v>
          </cell>
        </row>
        <row r="618">
          <cell r="A618">
            <v>8282</v>
          </cell>
          <cell r="B618" t="str">
            <v>PATTYN Guy</v>
          </cell>
          <cell r="C618" t="str">
            <v>K.GHOK</v>
          </cell>
          <cell r="E618">
            <v>18</v>
          </cell>
          <cell r="F618" t="str">
            <v>4°</v>
          </cell>
        </row>
        <row r="619">
          <cell r="A619">
            <v>9532</v>
          </cell>
          <cell r="B619" t="str">
            <v>VIENNE Isabelle</v>
          </cell>
          <cell r="C619" t="str">
            <v>K.GHOK</v>
          </cell>
          <cell r="F619" t="b">
            <v>0</v>
          </cell>
        </row>
        <row r="620">
          <cell r="A620">
            <v>7499</v>
          </cell>
          <cell r="B620" t="str">
            <v>GRAYE André</v>
          </cell>
          <cell r="C620" t="str">
            <v>K.GHOK</v>
          </cell>
          <cell r="E620">
            <v>22</v>
          </cell>
          <cell r="F620" t="str">
            <v>3°</v>
          </cell>
        </row>
        <row r="621">
          <cell r="A621">
            <v>7524</v>
          </cell>
          <cell r="B621" t="str">
            <v>SCHOKELE Ronny</v>
          </cell>
          <cell r="C621" t="str">
            <v>K.GHOK</v>
          </cell>
          <cell r="E621">
            <v>22</v>
          </cell>
          <cell r="F621" t="str">
            <v>3°</v>
          </cell>
        </row>
        <row r="622">
          <cell r="A622">
            <v>4687</v>
          </cell>
          <cell r="B622" t="str">
            <v>VANHAESEBROEK Didier</v>
          </cell>
          <cell r="C622" t="str">
            <v>K.GHOK</v>
          </cell>
          <cell r="E622">
            <v>18</v>
          </cell>
          <cell r="F622" t="str">
            <v>4°</v>
          </cell>
        </row>
        <row r="623">
          <cell r="A623">
            <v>9529</v>
          </cell>
          <cell r="B623" t="str">
            <v>CALLAERT Alain</v>
          </cell>
          <cell r="C623" t="str">
            <v>K.GHOK</v>
          </cell>
          <cell r="E623">
            <v>15</v>
          </cell>
          <cell r="F623" t="str">
            <v>5°</v>
          </cell>
        </row>
        <row r="624">
          <cell r="A624">
            <v>9433</v>
          </cell>
          <cell r="B624" t="str">
            <v>LATRUWE Nicolas</v>
          </cell>
          <cell r="C624" t="str">
            <v>GHOK</v>
          </cell>
          <cell r="E624">
            <v>15</v>
          </cell>
          <cell r="F624" t="str">
            <v>5°</v>
          </cell>
        </row>
        <row r="626">
          <cell r="A626">
            <v>4691</v>
          </cell>
          <cell r="B626" t="str">
            <v>D'HONDT Hervé</v>
          </cell>
          <cell r="C626" t="str">
            <v>WOH</v>
          </cell>
          <cell r="F626" t="b">
            <v>0</v>
          </cell>
        </row>
        <row r="627">
          <cell r="A627">
            <v>4701</v>
          </cell>
          <cell r="B627" t="str">
            <v>WERBROUCK Donald</v>
          </cell>
          <cell r="C627" t="str">
            <v>WOH</v>
          </cell>
          <cell r="E627">
            <v>18</v>
          </cell>
          <cell r="F627" t="str">
            <v>4°</v>
          </cell>
        </row>
        <row r="628">
          <cell r="A628">
            <v>6722</v>
          </cell>
          <cell r="B628" t="str">
            <v>GRYSON Dirk</v>
          </cell>
          <cell r="C628" t="str">
            <v>WOH</v>
          </cell>
          <cell r="F628" t="b">
            <v>0</v>
          </cell>
        </row>
        <row r="629">
          <cell r="A629">
            <v>7314</v>
          </cell>
          <cell r="B629" t="str">
            <v>DEMAN Leon</v>
          </cell>
          <cell r="C629" t="str">
            <v>WOH</v>
          </cell>
          <cell r="F629" t="b">
            <v>0</v>
          </cell>
        </row>
        <row r="630">
          <cell r="A630">
            <v>7315</v>
          </cell>
          <cell r="B630" t="str">
            <v>EVERAERDT Corneel</v>
          </cell>
          <cell r="C630" t="str">
            <v>WOH</v>
          </cell>
          <cell r="F630" t="b">
            <v>0</v>
          </cell>
        </row>
        <row r="631">
          <cell r="A631">
            <v>8528</v>
          </cell>
          <cell r="B631" t="str">
            <v>VANACKER Jozef</v>
          </cell>
          <cell r="C631" t="str">
            <v>WOH</v>
          </cell>
          <cell r="F631" t="b">
            <v>0</v>
          </cell>
        </row>
        <row r="632">
          <cell r="A632">
            <v>8687</v>
          </cell>
          <cell r="B632" t="str">
            <v>DESWARTE Willy</v>
          </cell>
          <cell r="C632" t="str">
            <v>WOH</v>
          </cell>
          <cell r="F632" t="b">
            <v>0</v>
          </cell>
        </row>
        <row r="633">
          <cell r="A633">
            <v>8872</v>
          </cell>
          <cell r="B633" t="str">
            <v>BEIRNAERT Arthur</v>
          </cell>
          <cell r="C633" t="str">
            <v>WOH</v>
          </cell>
          <cell r="F633" t="b">
            <v>0</v>
          </cell>
        </row>
        <row r="634">
          <cell r="A634">
            <v>8873</v>
          </cell>
          <cell r="B634" t="str">
            <v>DEVOS Claude</v>
          </cell>
          <cell r="C634" t="str">
            <v>WOH</v>
          </cell>
          <cell r="E634">
            <v>22</v>
          </cell>
          <cell r="F634" t="str">
            <v>3°</v>
          </cell>
        </row>
        <row r="635">
          <cell r="A635">
            <v>8875</v>
          </cell>
          <cell r="B635" t="str">
            <v>DEBUSSCHERE Dries</v>
          </cell>
          <cell r="C635" t="str">
            <v>WOH</v>
          </cell>
          <cell r="F635" t="b">
            <v>0</v>
          </cell>
        </row>
        <row r="636">
          <cell r="A636">
            <v>9074</v>
          </cell>
          <cell r="B636" t="str">
            <v>VANBIERVLIET Geert</v>
          </cell>
          <cell r="C636" t="str">
            <v>WOH</v>
          </cell>
          <cell r="F636" t="b">
            <v>0</v>
          </cell>
        </row>
        <row r="637">
          <cell r="A637">
            <v>9270</v>
          </cell>
          <cell r="B637" t="str">
            <v>DESWARTE Franky</v>
          </cell>
          <cell r="C637" t="str">
            <v>WOH</v>
          </cell>
          <cell r="F637" t="b">
            <v>0</v>
          </cell>
        </row>
        <row r="638">
          <cell r="A638">
            <v>9271</v>
          </cell>
          <cell r="B638" t="str">
            <v>VAN ACKER Frank</v>
          </cell>
          <cell r="C638" t="str">
            <v>WOH</v>
          </cell>
          <cell r="F638" t="b">
            <v>0</v>
          </cell>
        </row>
        <row r="639">
          <cell r="A639">
            <v>5183</v>
          </cell>
          <cell r="B639" t="str">
            <v>BOEDTS Freddy</v>
          </cell>
          <cell r="C639" t="str">
            <v>WOH</v>
          </cell>
          <cell r="F639" t="b">
            <v>0</v>
          </cell>
        </row>
        <row r="640">
          <cell r="A640">
            <v>7316</v>
          </cell>
          <cell r="B640" t="str">
            <v>RONDELE Freddy</v>
          </cell>
          <cell r="C640" t="str">
            <v>WOH</v>
          </cell>
          <cell r="E640">
            <v>18</v>
          </cell>
          <cell r="F640" t="str">
            <v>4°</v>
          </cell>
        </row>
        <row r="641">
          <cell r="A641">
            <v>5717</v>
          </cell>
          <cell r="B641" t="str">
            <v>ACX Dirk</v>
          </cell>
          <cell r="C641" t="str">
            <v>WOH</v>
          </cell>
          <cell r="E641">
            <v>22</v>
          </cell>
          <cell r="F641" t="str">
            <v>3°</v>
          </cell>
        </row>
        <row r="642">
          <cell r="F642" t="b">
            <v>0</v>
          </cell>
        </row>
        <row r="643">
          <cell r="A643">
            <v>4725</v>
          </cell>
          <cell r="B643" t="str">
            <v>VANONACKER Patrick</v>
          </cell>
          <cell r="C643" t="str">
            <v>KK</v>
          </cell>
          <cell r="E643">
            <v>34</v>
          </cell>
          <cell r="F643" t="str">
            <v>1°</v>
          </cell>
        </row>
        <row r="644">
          <cell r="A644">
            <v>4736</v>
          </cell>
          <cell r="B644" t="str">
            <v>VANCOILLIE Francky</v>
          </cell>
          <cell r="C644" t="str">
            <v>KK</v>
          </cell>
          <cell r="E644">
            <v>50</v>
          </cell>
          <cell r="F644" t="str">
            <v>hfd</v>
          </cell>
        </row>
        <row r="645">
          <cell r="A645">
            <v>4737</v>
          </cell>
          <cell r="B645" t="str">
            <v>VANGANSBEKE Luc</v>
          </cell>
          <cell r="C645" t="str">
            <v>KK</v>
          </cell>
          <cell r="E645">
            <v>34</v>
          </cell>
          <cell r="F645" t="str">
            <v>1°</v>
          </cell>
        </row>
        <row r="646">
          <cell r="A646">
            <v>4798</v>
          </cell>
          <cell r="B646" t="str">
            <v>VERCOUILLIE Alexander</v>
          </cell>
          <cell r="C646" t="str">
            <v>KK</v>
          </cell>
          <cell r="E646">
            <v>42</v>
          </cell>
          <cell r="F646" t="str">
            <v>exc</v>
          </cell>
        </row>
        <row r="647">
          <cell r="A647">
            <v>8089</v>
          </cell>
          <cell r="B647" t="str">
            <v>VERGHEYNST Albert</v>
          </cell>
          <cell r="C647" t="str">
            <v>KK</v>
          </cell>
          <cell r="E647">
            <v>42</v>
          </cell>
          <cell r="F647" t="str">
            <v>exc</v>
          </cell>
        </row>
        <row r="648">
          <cell r="A648">
            <v>4799</v>
          </cell>
          <cell r="B648" t="str">
            <v>VERCOUILLIE José</v>
          </cell>
          <cell r="C648" t="str">
            <v>KK</v>
          </cell>
          <cell r="E648">
            <v>22</v>
          </cell>
          <cell r="F648" t="str">
            <v>3°</v>
          </cell>
        </row>
        <row r="649">
          <cell r="A649">
            <v>5223</v>
          </cell>
          <cell r="B649" t="str">
            <v>DESCHEPPER Carl</v>
          </cell>
          <cell r="C649" t="str">
            <v>KK</v>
          </cell>
          <cell r="E649">
            <v>34</v>
          </cell>
          <cell r="F649" t="str">
            <v>1°</v>
          </cell>
        </row>
        <row r="650">
          <cell r="A650">
            <v>6730</v>
          </cell>
          <cell r="B650" t="str">
            <v>DENOULET Johan</v>
          </cell>
          <cell r="C650" t="str">
            <v>KK</v>
          </cell>
          <cell r="E650">
            <v>27</v>
          </cell>
          <cell r="F650" t="str">
            <v>2°</v>
          </cell>
        </row>
        <row r="651">
          <cell r="A651">
            <v>7540</v>
          </cell>
          <cell r="B651" t="str">
            <v>VANDAELE Eric</v>
          </cell>
          <cell r="C651" t="str">
            <v>KK</v>
          </cell>
          <cell r="E651">
            <v>18</v>
          </cell>
          <cell r="F651" t="str">
            <v>4°</v>
          </cell>
        </row>
        <row r="652">
          <cell r="A652">
            <v>8425</v>
          </cell>
          <cell r="B652" t="str">
            <v>MILLET Michel</v>
          </cell>
          <cell r="C652" t="str">
            <v>KK</v>
          </cell>
          <cell r="E652">
            <v>34</v>
          </cell>
          <cell r="F652" t="str">
            <v>1°</v>
          </cell>
        </row>
        <row r="653">
          <cell r="A653">
            <v>8480</v>
          </cell>
          <cell r="B653" t="str">
            <v>VANGANSBEKE Gerard</v>
          </cell>
          <cell r="C653" t="str">
            <v>KK</v>
          </cell>
          <cell r="E653">
            <v>27</v>
          </cell>
          <cell r="F653" t="str">
            <v>2°</v>
          </cell>
        </row>
        <row r="654">
          <cell r="A654">
            <v>8714</v>
          </cell>
          <cell r="B654" t="str">
            <v>LOOSVELDT Frank</v>
          </cell>
          <cell r="C654" t="str">
            <v>KK</v>
          </cell>
          <cell r="E654">
            <v>27</v>
          </cell>
          <cell r="F654" t="str">
            <v>2°</v>
          </cell>
        </row>
        <row r="655">
          <cell r="A655">
            <v>7458</v>
          </cell>
          <cell r="B655" t="str">
            <v>DUMON Eddy</v>
          </cell>
          <cell r="C655" t="str">
            <v>KK</v>
          </cell>
          <cell r="F655" t="b">
            <v>0</v>
          </cell>
        </row>
        <row r="656">
          <cell r="A656">
            <v>9078</v>
          </cell>
          <cell r="B656" t="str">
            <v>BEKAERT Bernhard</v>
          </cell>
          <cell r="C656" t="str">
            <v>KK</v>
          </cell>
          <cell r="E656">
            <v>34</v>
          </cell>
          <cell r="F656" t="str">
            <v>1°</v>
          </cell>
        </row>
        <row r="657">
          <cell r="A657">
            <v>4680</v>
          </cell>
          <cell r="B657" t="str">
            <v>RAVESTYN Martin</v>
          </cell>
          <cell r="C657" t="str">
            <v>KK</v>
          </cell>
          <cell r="E657">
            <v>60</v>
          </cell>
          <cell r="F657" t="str">
            <v>ere</v>
          </cell>
        </row>
        <row r="658">
          <cell r="A658">
            <v>6727</v>
          </cell>
          <cell r="B658" t="str">
            <v>DE RYNCK Ivan</v>
          </cell>
          <cell r="C658" t="str">
            <v>KK</v>
          </cell>
          <cell r="E658">
            <v>34</v>
          </cell>
          <cell r="F658" t="str">
            <v>1°</v>
          </cell>
        </row>
        <row r="659">
          <cell r="A659">
            <v>4703</v>
          </cell>
          <cell r="B659" t="str">
            <v>BEGHIN Frédéric</v>
          </cell>
          <cell r="C659" t="str">
            <v>KK</v>
          </cell>
          <cell r="E659">
            <v>50</v>
          </cell>
          <cell r="F659" t="str">
            <v>hfd</v>
          </cell>
        </row>
        <row r="660">
          <cell r="A660">
            <v>8159</v>
          </cell>
          <cell r="B660" t="str">
            <v>MONSOREZ Michel</v>
          </cell>
          <cell r="C660" t="str">
            <v>KK</v>
          </cell>
          <cell r="E660">
            <v>27</v>
          </cell>
          <cell r="F660" t="str">
            <v>2°</v>
          </cell>
        </row>
        <row r="661">
          <cell r="A661">
            <v>4730</v>
          </cell>
          <cell r="B661" t="str">
            <v>LAGAGE Roger</v>
          </cell>
          <cell r="C661" t="str">
            <v>KK</v>
          </cell>
          <cell r="E661">
            <v>34</v>
          </cell>
          <cell r="F661" t="str">
            <v>1°</v>
          </cell>
        </row>
        <row r="662">
          <cell r="A662">
            <v>2568</v>
          </cell>
          <cell r="B662" t="str">
            <v>CORNELISSEN Jacky</v>
          </cell>
          <cell r="C662" t="str">
            <v>KK</v>
          </cell>
          <cell r="E662">
            <v>27</v>
          </cell>
          <cell r="F662" t="str">
            <v>2°</v>
          </cell>
        </row>
        <row r="663">
          <cell r="A663">
            <v>1054</v>
          </cell>
          <cell r="B663" t="str">
            <v>DEMOS Georges</v>
          </cell>
          <cell r="C663" t="str">
            <v>KK</v>
          </cell>
          <cell r="E663">
            <v>50</v>
          </cell>
          <cell r="F663" t="str">
            <v>hfd</v>
          </cell>
        </row>
        <row r="664">
          <cell r="A664">
            <v>4708</v>
          </cell>
          <cell r="B664" t="str">
            <v>DENNEULIN Frédéric</v>
          </cell>
          <cell r="C664" t="str">
            <v>KK</v>
          </cell>
          <cell r="E664">
            <v>34</v>
          </cell>
          <cell r="F664" t="str">
            <v>1°</v>
          </cell>
        </row>
        <row r="666">
          <cell r="A666">
            <v>7129</v>
          </cell>
          <cell r="B666" t="str">
            <v>ROELANTS Frédéric</v>
          </cell>
          <cell r="C666" t="str">
            <v>KK</v>
          </cell>
          <cell r="E666">
            <v>50</v>
          </cell>
          <cell r="F666" t="str">
            <v>hfd</v>
          </cell>
        </row>
        <row r="667">
          <cell r="A667">
            <v>5809</v>
          </cell>
          <cell r="B667" t="str">
            <v>BITALIS Richard</v>
          </cell>
          <cell r="C667" t="str">
            <v>KK</v>
          </cell>
          <cell r="E667">
            <v>60</v>
          </cell>
          <cell r="F667" t="str">
            <v>ere</v>
          </cell>
        </row>
        <row r="668">
          <cell r="A668">
            <v>7457</v>
          </cell>
          <cell r="B668" t="str">
            <v>COECK Bjorn</v>
          </cell>
          <cell r="C668" t="str">
            <v>KK</v>
          </cell>
          <cell r="E668">
            <v>18</v>
          </cell>
          <cell r="F668" t="str">
            <v>4°</v>
          </cell>
        </row>
        <row r="669">
          <cell r="A669">
            <v>7913</v>
          </cell>
          <cell r="B669" t="str">
            <v>STOPIN Gilles</v>
          </cell>
          <cell r="C669" t="str">
            <v>KK</v>
          </cell>
          <cell r="F669" t="b">
            <v>0</v>
          </cell>
        </row>
        <row r="670">
          <cell r="A670">
            <v>1150</v>
          </cell>
          <cell r="B670" t="str">
            <v>BRANTS Ronny</v>
          </cell>
          <cell r="C670" t="str">
            <v>KK</v>
          </cell>
          <cell r="E670">
            <v>60</v>
          </cell>
          <cell r="F670" t="str">
            <v>ere</v>
          </cell>
        </row>
        <row r="671">
          <cell r="A671">
            <v>1053</v>
          </cell>
          <cell r="B671" t="str">
            <v>DESPREZ Jean-Pierre</v>
          </cell>
          <cell r="C671" t="str">
            <v>KK</v>
          </cell>
          <cell r="E671">
            <v>15</v>
          </cell>
          <cell r="F671" t="str">
            <v>5°</v>
          </cell>
        </row>
        <row r="672">
          <cell r="A672">
            <v>1059</v>
          </cell>
          <cell r="B672" t="str">
            <v>CARDON Eddy</v>
          </cell>
          <cell r="C672" t="str">
            <v>KK</v>
          </cell>
          <cell r="E672">
            <v>27</v>
          </cell>
          <cell r="F672" t="str">
            <v>2°</v>
          </cell>
        </row>
        <row r="673">
          <cell r="A673">
            <v>3508</v>
          </cell>
          <cell r="B673" t="str">
            <v>BUYLE Stany</v>
          </cell>
          <cell r="C673" t="str">
            <v>KK</v>
          </cell>
          <cell r="E673">
            <v>42</v>
          </cell>
          <cell r="F673" t="str">
            <v>exc</v>
          </cell>
        </row>
        <row r="674">
          <cell r="A674">
            <v>9530</v>
          </cell>
          <cell r="B674" t="str">
            <v>DESMET Alain</v>
          </cell>
          <cell r="C674" t="str">
            <v>KK</v>
          </cell>
          <cell r="E674">
            <v>22</v>
          </cell>
          <cell r="F674" t="str">
            <v>3°</v>
          </cell>
        </row>
        <row r="675">
          <cell r="A675">
            <v>8696</v>
          </cell>
          <cell r="B675" t="str">
            <v>DORARD Steve</v>
          </cell>
          <cell r="C675" t="str">
            <v>KK</v>
          </cell>
          <cell r="E675">
            <v>34</v>
          </cell>
          <cell r="F675" t="str">
            <v>1°</v>
          </cell>
        </row>
        <row r="676">
          <cell r="A676">
            <v>4589</v>
          </cell>
          <cell r="B676" t="str">
            <v>GODEFROIDT Frédéric</v>
          </cell>
          <cell r="C676" t="str">
            <v>KK</v>
          </cell>
          <cell r="E676">
            <v>42</v>
          </cell>
          <cell r="F676" t="str">
            <v>exc</v>
          </cell>
        </row>
        <row r="677">
          <cell r="A677">
            <v>9968</v>
          </cell>
          <cell r="B677" t="str">
            <v>BRUYERE Michel</v>
          </cell>
          <cell r="C677" t="str">
            <v>KK</v>
          </cell>
          <cell r="E677">
            <v>22</v>
          </cell>
          <cell r="F677" t="str">
            <v>3°</v>
          </cell>
        </row>
        <row r="679">
          <cell r="A679">
            <v>4702</v>
          </cell>
          <cell r="B679" t="str">
            <v>BEGHIN Bernard</v>
          </cell>
          <cell r="C679" t="str">
            <v>RT</v>
          </cell>
          <cell r="E679">
            <v>27</v>
          </cell>
          <cell r="F679" t="str">
            <v>2°</v>
          </cell>
        </row>
        <row r="680">
          <cell r="A680">
            <v>4709</v>
          </cell>
          <cell r="B680" t="str">
            <v>DESBONNEZ Philippe</v>
          </cell>
          <cell r="C680" t="str">
            <v>RT</v>
          </cell>
          <cell r="E680">
            <v>18</v>
          </cell>
          <cell r="F680" t="str">
            <v>4°</v>
          </cell>
        </row>
        <row r="681">
          <cell r="A681">
            <v>4710</v>
          </cell>
          <cell r="B681" t="str">
            <v>EQUIPART Pierre</v>
          </cell>
          <cell r="C681" t="str">
            <v>RT</v>
          </cell>
          <cell r="E681">
            <v>27</v>
          </cell>
          <cell r="F681" t="str">
            <v>2°</v>
          </cell>
        </row>
        <row r="682">
          <cell r="A682">
            <v>4715</v>
          </cell>
          <cell r="B682" t="str">
            <v>LAMPE Guy</v>
          </cell>
          <cell r="C682" t="str">
            <v>RT</v>
          </cell>
          <cell r="F682" t="b">
            <v>0</v>
          </cell>
        </row>
        <row r="683">
          <cell r="A683">
            <v>4740</v>
          </cell>
          <cell r="B683" t="str">
            <v>BEGHIN Julien</v>
          </cell>
          <cell r="C683" t="str">
            <v>RT</v>
          </cell>
          <cell r="E683">
            <v>50</v>
          </cell>
          <cell r="F683" t="str">
            <v>hfd</v>
          </cell>
        </row>
        <row r="684">
          <cell r="A684">
            <v>6441</v>
          </cell>
          <cell r="B684" t="str">
            <v>BERRIER Jean-Pierre</v>
          </cell>
          <cell r="C684" t="str">
            <v>RT</v>
          </cell>
          <cell r="E684">
            <v>27</v>
          </cell>
          <cell r="F684" t="str">
            <v>2°</v>
          </cell>
        </row>
        <row r="685">
          <cell r="A685">
            <v>9075</v>
          </cell>
          <cell r="B685" t="str">
            <v>FLORIN Marc</v>
          </cell>
          <cell r="C685" t="str">
            <v>RT</v>
          </cell>
          <cell r="E685">
            <v>34</v>
          </cell>
          <cell r="F685" t="str">
            <v>1°</v>
          </cell>
        </row>
        <row r="686">
          <cell r="A686">
            <v>9076</v>
          </cell>
          <cell r="B686" t="str">
            <v>DELPANQUE Fabien</v>
          </cell>
          <cell r="C686" t="str">
            <v>RT</v>
          </cell>
          <cell r="E686">
            <v>34</v>
          </cell>
          <cell r="F686" t="str">
            <v>1°</v>
          </cell>
        </row>
        <row r="687">
          <cell r="A687">
            <v>9272</v>
          </cell>
          <cell r="B687" t="str">
            <v>GUENEZ Christophe</v>
          </cell>
          <cell r="C687" t="str">
            <v>RT</v>
          </cell>
          <cell r="E687">
            <v>34</v>
          </cell>
          <cell r="F687" t="str">
            <v>1°</v>
          </cell>
        </row>
        <row r="688">
          <cell r="A688">
            <v>9435</v>
          </cell>
          <cell r="B688" t="str">
            <v>VERCAMPST Rémy</v>
          </cell>
          <cell r="C688" t="str">
            <v>RT</v>
          </cell>
          <cell r="F688" t="b">
            <v>0</v>
          </cell>
        </row>
        <row r="689">
          <cell r="A689">
            <v>8694</v>
          </cell>
          <cell r="B689" t="str">
            <v>VANDEMAELE  Paul-André</v>
          </cell>
          <cell r="C689" t="str">
            <v>RT</v>
          </cell>
          <cell r="E689">
            <v>34</v>
          </cell>
          <cell r="F689" t="str">
            <v>1°</v>
          </cell>
        </row>
        <row r="690">
          <cell r="A690">
            <v>7693</v>
          </cell>
          <cell r="B690" t="str">
            <v>FAREZ Luc</v>
          </cell>
          <cell r="C690" t="str">
            <v>RT</v>
          </cell>
          <cell r="F690" t="b">
            <v>0</v>
          </cell>
        </row>
        <row r="691">
          <cell r="A691">
            <v>9528</v>
          </cell>
          <cell r="B691" t="str">
            <v>DE SOUSA Joaquim</v>
          </cell>
          <cell r="C691" t="str">
            <v>RT</v>
          </cell>
          <cell r="E691">
            <v>22</v>
          </cell>
          <cell r="F691" t="str">
            <v>3°</v>
          </cell>
        </row>
        <row r="692">
          <cell r="A692">
            <v>4714</v>
          </cell>
          <cell r="B692" t="str">
            <v>LAMOTE Francis</v>
          </cell>
          <cell r="C692" t="str">
            <v>RT</v>
          </cell>
          <cell r="E692">
            <v>18</v>
          </cell>
          <cell r="F692" t="str">
            <v>4°</v>
          </cell>
        </row>
        <row r="693">
          <cell r="A693">
            <v>9077</v>
          </cell>
          <cell r="B693" t="str">
            <v>COUCKE Gabriel</v>
          </cell>
          <cell r="C693" t="str">
            <v>RT</v>
          </cell>
          <cell r="E693">
            <v>18</v>
          </cell>
          <cell r="F693" t="str">
            <v>4°</v>
          </cell>
        </row>
        <row r="694">
          <cell r="A694">
            <v>7542</v>
          </cell>
          <cell r="B694" t="str">
            <v xml:space="preserve">DESTAILLEUR Patrick </v>
          </cell>
          <cell r="C694" t="str">
            <v>RT</v>
          </cell>
        </row>
        <row r="695">
          <cell r="A695">
            <v>9971</v>
          </cell>
          <cell r="B695" t="str">
            <v>DUEZ Bernard</v>
          </cell>
          <cell r="C695" t="str">
            <v>RT</v>
          </cell>
        </row>
        <row r="697">
          <cell r="A697">
            <v>8735</v>
          </cell>
          <cell r="B697" t="str">
            <v>VAN DEN BUVERIE Eric</v>
          </cell>
          <cell r="C697" t="str">
            <v>VOLH</v>
          </cell>
          <cell r="F697" t="b">
            <v>0</v>
          </cell>
        </row>
        <row r="698">
          <cell r="A698">
            <v>9079</v>
          </cell>
          <cell r="B698" t="str">
            <v>HIMPE Jean</v>
          </cell>
          <cell r="C698" t="str">
            <v>VOLH</v>
          </cell>
          <cell r="F698" t="b">
            <v>0</v>
          </cell>
        </row>
        <row r="699">
          <cell r="A699">
            <v>9080</v>
          </cell>
          <cell r="B699" t="str">
            <v>VANKEISBILCK Alex</v>
          </cell>
          <cell r="C699" t="str">
            <v>VOLH</v>
          </cell>
          <cell r="F699" t="b">
            <v>0</v>
          </cell>
        </row>
        <row r="700">
          <cell r="A700">
            <v>9439</v>
          </cell>
          <cell r="B700" t="str">
            <v>VANDENBERGHE Rudy</v>
          </cell>
          <cell r="C700" t="str">
            <v>VOLH</v>
          </cell>
          <cell r="F700" t="b">
            <v>0</v>
          </cell>
        </row>
        <row r="701">
          <cell r="A701">
            <v>9502</v>
          </cell>
          <cell r="B701" t="str">
            <v xml:space="preserve">Himpe Jeremy  </v>
          </cell>
          <cell r="C701" t="str">
            <v>VOLH</v>
          </cell>
          <cell r="F701" t="b">
            <v>0</v>
          </cell>
        </row>
        <row r="702">
          <cell r="A702">
            <v>9511</v>
          </cell>
          <cell r="B702" t="str">
            <v>HOUSSIN Mario</v>
          </cell>
          <cell r="C702" t="str">
            <v>VOLH</v>
          </cell>
        </row>
        <row r="704">
          <cell r="A704">
            <v>1344</v>
          </cell>
          <cell r="B704" t="str">
            <v>VERHAEGEN Marc</v>
          </cell>
          <cell r="C704" t="str">
            <v>ODM</v>
          </cell>
          <cell r="E704">
            <v>42</v>
          </cell>
          <cell r="F704" t="str">
            <v>exc</v>
          </cell>
        </row>
        <row r="705">
          <cell r="A705">
            <v>8152</v>
          </cell>
          <cell r="B705" t="str">
            <v>SEVENANTS Yannick</v>
          </cell>
          <cell r="C705" t="str">
            <v>ODM</v>
          </cell>
          <cell r="E705">
            <v>27</v>
          </cell>
          <cell r="F705" t="str">
            <v>2°</v>
          </cell>
        </row>
        <row r="706">
          <cell r="A706">
            <v>6857</v>
          </cell>
          <cell r="B706" t="str">
            <v>FAES Ivo</v>
          </cell>
          <cell r="C706" t="str">
            <v>ODM</v>
          </cell>
          <cell r="E706">
            <v>22</v>
          </cell>
          <cell r="F706" t="str">
            <v>3°</v>
          </cell>
        </row>
        <row r="707">
          <cell r="A707">
            <v>8324</v>
          </cell>
          <cell r="B707" t="str">
            <v>VERGAUWEN Wesley</v>
          </cell>
          <cell r="C707" t="str">
            <v>ODM</v>
          </cell>
          <cell r="E707">
            <v>22</v>
          </cell>
          <cell r="F707" t="str">
            <v>3°</v>
          </cell>
        </row>
        <row r="708">
          <cell r="A708">
            <v>1043</v>
          </cell>
          <cell r="B708" t="str">
            <v>NACKAERTS Luc</v>
          </cell>
          <cell r="C708" t="str">
            <v>ODM</v>
          </cell>
          <cell r="E708">
            <v>18</v>
          </cell>
          <cell r="F708" t="str">
            <v>4°</v>
          </cell>
        </row>
        <row r="709">
          <cell r="A709">
            <v>1989</v>
          </cell>
          <cell r="B709" t="str">
            <v>PROOST Eddy</v>
          </cell>
          <cell r="C709" t="str">
            <v>BCGQ</v>
          </cell>
          <cell r="E709">
            <v>34</v>
          </cell>
          <cell r="F709" t="str">
            <v>1°</v>
          </cell>
        </row>
        <row r="710">
          <cell r="A710">
            <v>6865</v>
          </cell>
          <cell r="B710" t="str">
            <v>JACOBS Yves</v>
          </cell>
          <cell r="C710" t="str">
            <v>BCGQ</v>
          </cell>
          <cell r="E710">
            <v>22</v>
          </cell>
          <cell r="F710" t="str">
            <v>3°</v>
          </cell>
        </row>
        <row r="712">
          <cell r="A712">
            <v>6232</v>
          </cell>
          <cell r="B712" t="str">
            <v>VAN DEN BERG Bertus</v>
          </cell>
          <cell r="C712" t="str">
            <v>VILV</v>
          </cell>
          <cell r="E712">
            <v>18</v>
          </cell>
          <cell r="F712" t="str">
            <v>4°</v>
          </cell>
        </row>
        <row r="713">
          <cell r="A713">
            <v>5038</v>
          </cell>
          <cell r="B713" t="str">
            <v>VAN NOPPEN Constant</v>
          </cell>
          <cell r="C713" t="str">
            <v>VILV</v>
          </cell>
          <cell r="E713">
            <v>27</v>
          </cell>
          <cell r="F713" t="str">
            <v>2°</v>
          </cell>
        </row>
        <row r="715">
          <cell r="A715">
            <v>2279</v>
          </cell>
          <cell r="B715" t="str">
            <v>DE WIT Freddy</v>
          </cell>
          <cell r="C715" t="str">
            <v>KSTROM</v>
          </cell>
          <cell r="E715">
            <v>22</v>
          </cell>
          <cell r="F715" t="str">
            <v>3°</v>
          </cell>
        </row>
        <row r="716">
          <cell r="A716">
            <v>6953</v>
          </cell>
          <cell r="B716" t="str">
            <v>DE WIT Anthony</v>
          </cell>
          <cell r="C716" t="str">
            <v>KSTROM</v>
          </cell>
          <cell r="E716">
            <v>34</v>
          </cell>
          <cell r="F716" t="str">
            <v>1°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8"/>
  <sheetViews>
    <sheetView tabSelected="1" workbookViewId="0">
      <selection activeCell="A265" sqref="A265:IV265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9269</v>
      </c>
      <c r="B11" s="10"/>
      <c r="D11" s="11" t="str">
        <f>VLOOKUP(A11,[1]leden!A$1:C$65536,2,FALSE)</f>
        <v>GEIRNAERT Emile</v>
      </c>
      <c r="E11" s="12"/>
      <c r="F11" s="12"/>
      <c r="G11" s="12"/>
      <c r="H11" s="12"/>
      <c r="I11" s="12"/>
      <c r="J11" s="13"/>
      <c r="L11" s="14" t="str">
        <f>VLOOKUP(A11,[1]leden!A$1:C$65536,3,FALSE)</f>
        <v>UN</v>
      </c>
      <c r="M11" s="15"/>
      <c r="O11" s="16" t="str">
        <f>VLOOKUP(A11,[1]leden!A$1:F$65536,6,FALSE)</f>
        <v>5°</v>
      </c>
      <c r="P11" s="16">
        <f>VLOOKUP(A11,[1]leden!A$1:D$65536,4,FALSE)</f>
        <v>0</v>
      </c>
      <c r="R11" s="16">
        <v>14</v>
      </c>
      <c r="S11" s="16">
        <v>57</v>
      </c>
      <c r="AP11" s="17">
        <f>ROUNDDOWN(AV11/AW11,3)</f>
        <v>0.245</v>
      </c>
      <c r="AQ11" s="18"/>
      <c r="AS11" s="19" t="str">
        <f>IF(AP11&lt;0.275,"OG",IF(AND(AP11&gt;=0.275,AP11&lt;0.335),"MG",IF(AND(AP11&gt;=0.355,AP11&lt;0.405),"PR",IF(AND(AP11&gt;=0.405,AP11&lt;0.495),"DPR",IF(AND(AP11&gt;=0.495,AP11&lt;0.61),"DRPR")))))</f>
        <v>OG</v>
      </c>
      <c r="AV11">
        <f>SUM(R11,U11,X11,AA11,AD11,AG11,AJ11,AM11)</f>
        <v>14</v>
      </c>
      <c r="AW11">
        <f>SUM(S11,V11,Y11,AB11,AE11,AH11,AK11,AN11)</f>
        <v>57</v>
      </c>
    </row>
    <row r="12" spans="1:49" ht="4.5" customHeight="1" x14ac:dyDescent="0.2">
      <c r="P12" s="16"/>
      <c r="AS12" s="19"/>
    </row>
    <row r="13" spans="1:49" x14ac:dyDescent="0.2">
      <c r="A13" s="9">
        <v>4514</v>
      </c>
      <c r="B13" s="10"/>
      <c r="D13" s="11" t="str">
        <f>VLOOKUP(A13,[1]leden!A$1:C$65536,2,FALSE)</f>
        <v>DUYTSCHAEVER Roger</v>
      </c>
      <c r="E13" s="12"/>
      <c r="F13" s="12"/>
      <c r="G13" s="12"/>
      <c r="H13" s="12"/>
      <c r="I13" s="12"/>
      <c r="J13" s="13"/>
      <c r="L13" s="14" t="str">
        <f>VLOOKUP(A13,[1]leden!A$1:C$65536,3,FALSE)</f>
        <v>UN</v>
      </c>
      <c r="M13" s="15"/>
      <c r="O13" s="16" t="str">
        <f>VLOOKUP(A13,[1]leden!A$1:F$65536,6,FALSE)</f>
        <v>5°</v>
      </c>
      <c r="P13" s="16">
        <f>VLOOKUP(A13,[1]leden!A$1:D$65536,4,FALSE)</f>
        <v>0</v>
      </c>
      <c r="R13" s="16">
        <v>5</v>
      </c>
      <c r="S13" s="16">
        <v>48</v>
      </c>
      <c r="AP13" s="17">
        <f>ROUNDDOWN(AV13/AW13,3)</f>
        <v>0.104</v>
      </c>
      <c r="AQ13" s="18"/>
      <c r="AS13" s="19" t="str">
        <f>IF(AP13&lt;0.275,"OG",IF(AND(AP13&gt;=0.275,AP13&lt;0.335),"MG",IF(AND(AP13&gt;=0.355,AP13&lt;0.405),"PR",IF(AND(AP13&gt;=0.405,AP13&lt;0.495),"DPR",IF(AND(AP13&gt;=0.495,AP13&lt;0.61),"DRPR")))))</f>
        <v>OG</v>
      </c>
      <c r="AV13">
        <f>SUM(R13,U13,X13,AA13,AD13,AG13,AJ13,AM13)</f>
        <v>5</v>
      </c>
      <c r="AW13">
        <f>SUM(S13,V13,Y13,AB13,AE13,AH13,AK13,AN13)</f>
        <v>48</v>
      </c>
    </row>
    <row r="14" spans="1:49" ht="4.5" customHeight="1" x14ac:dyDescent="0.2">
      <c r="AP14" s="20"/>
      <c r="AQ14" s="20"/>
      <c r="AR14" s="20"/>
      <c r="AS14" s="20"/>
    </row>
    <row r="15" spans="1:49" x14ac:dyDescent="0.2">
      <c r="A15" s="9">
        <v>9516</v>
      </c>
      <c r="B15" s="10"/>
      <c r="D15" s="11" t="str">
        <f>VLOOKUP(A15,[1]leden!A$1:C$65536,2,FALSE)</f>
        <v>DUJARDIN Geoffrey</v>
      </c>
      <c r="E15" s="12"/>
      <c r="F15" s="12"/>
      <c r="G15" s="12"/>
      <c r="H15" s="12"/>
      <c r="I15" s="12"/>
      <c r="J15" s="13"/>
      <c r="L15" s="14" t="str">
        <f>VLOOKUP(A15,[1]leden!A$1:C$65536,3,FALSE)</f>
        <v>K.STER</v>
      </c>
      <c r="M15" s="15"/>
      <c r="O15" s="16" t="str">
        <f>VLOOKUP(A15,[1]leden!A$1:F$65536,6,FALSE)</f>
        <v>5°</v>
      </c>
      <c r="P15" s="16">
        <f>VLOOKUP(A15,[1]leden!A$1:D$65536,4,FALSE)</f>
        <v>0</v>
      </c>
      <c r="R15" s="16">
        <v>11</v>
      </c>
      <c r="S15" s="16">
        <v>50</v>
      </c>
      <c r="AP15" s="17">
        <f>ROUNDDOWN(AV15/AW15,3)</f>
        <v>0.22</v>
      </c>
      <c r="AQ15" s="18"/>
      <c r="AS15" s="19" t="str">
        <f>IF(AP15&lt;0.275,"OG",IF(AND(AP15&gt;=0.275,AP15&lt;0.335),"MG",IF(AND(AP15&gt;=0.355,AP15&lt;0.405),"PR",IF(AND(AP15&gt;=0.405,AP15&lt;0.495),"DPR",IF(AND(AP15&gt;=0.495,AP15&lt;0.61),"DRPR")))))</f>
        <v>OG</v>
      </c>
      <c r="AV15">
        <f>SUM(R15,U15,X15,AA15,AD15,AG15,AJ15,AM15)</f>
        <v>11</v>
      </c>
      <c r="AW15">
        <f>SUM(S15,V15,Y15,AB15,AE15,AH15,AK15,AN15)</f>
        <v>50</v>
      </c>
    </row>
    <row r="16" spans="1:49" ht="4.5" customHeight="1" x14ac:dyDescent="0.2">
      <c r="AP16" s="20"/>
      <c r="AQ16" s="20"/>
      <c r="AR16" s="20"/>
      <c r="AS16" s="20"/>
    </row>
    <row r="17" spans="1:49" x14ac:dyDescent="0.2">
      <c r="A17" s="9">
        <v>4966</v>
      </c>
      <c r="B17" s="10"/>
      <c r="D17" s="11" t="str">
        <f>VLOOKUP(A17,[1]leden!A$1:C$65536,2,FALSE)</f>
        <v>ROSSEL Francis</v>
      </c>
      <c r="E17" s="12"/>
      <c r="F17" s="12"/>
      <c r="G17" s="12"/>
      <c r="H17" s="12"/>
      <c r="I17" s="12"/>
      <c r="J17" s="13"/>
      <c r="L17" s="14" t="str">
        <f>VLOOKUP(A17,[1]leden!A$1:C$65536,3,FALSE)</f>
        <v>UN</v>
      </c>
      <c r="M17" s="15"/>
      <c r="O17" s="16" t="str">
        <f>VLOOKUP(A17,[1]leden!A$1:F$65536,6,FALSE)</f>
        <v>4°</v>
      </c>
      <c r="P17" s="16">
        <f>VLOOKUP(A17,[1]leden!A$1:D$65536,4,FALSE)</f>
        <v>0</v>
      </c>
      <c r="R17" s="16">
        <v>7</v>
      </c>
      <c r="S17" s="16">
        <v>36</v>
      </c>
      <c r="AP17" s="17">
        <f>ROUNDDOWN(AV17/AW17,3)</f>
        <v>0.19400000000000001</v>
      </c>
      <c r="AQ17" s="18"/>
      <c r="AS17" s="19" t="str">
        <f>IF(AP17&lt;0.335,"OG",IF(AND(AP17&gt;=0.335,AP17&lt;0.405),"MG",IF(AND(AP17&gt;=0.405,AP17&lt;0.495),"PR",IF(AND(AP17&gt;=0.495,AP17&lt;0.61),"DPR",IF(AND(AP17&gt;=0.61,AP17&lt;0.765),"DRPR")))))</f>
        <v>OG</v>
      </c>
      <c r="AV17">
        <f>SUM(R17,U17,X17,AA17,AD17,AG17,AJ17,AM17)</f>
        <v>7</v>
      </c>
      <c r="AW17">
        <f>SUM(S17,V17,Y17,AB17,AE17,AH17,AK17,AN17)</f>
        <v>36</v>
      </c>
    </row>
    <row r="18" spans="1:49" ht="4.5" customHeight="1" x14ac:dyDescent="0.2">
      <c r="P18" s="16"/>
      <c r="AS18" s="19"/>
    </row>
    <row r="19" spans="1:49" x14ac:dyDescent="0.2">
      <c r="A19" s="9">
        <v>6488</v>
      </c>
      <c r="B19" s="10"/>
      <c r="D19" s="11" t="str">
        <f>VLOOKUP(A19,[1]leden!A$1:C$65536,2,FALSE)</f>
        <v>DE WITTE Franky</v>
      </c>
      <c r="E19" s="12"/>
      <c r="F19" s="12"/>
      <c r="G19" s="12"/>
      <c r="H19" s="12"/>
      <c r="I19" s="12"/>
      <c r="J19" s="13"/>
      <c r="L19" s="14" t="str">
        <f>VLOOKUP(A19,[1]leden!A$1:C$65536,3,FALSE)</f>
        <v>BCSK</v>
      </c>
      <c r="M19" s="15"/>
      <c r="O19" s="16" t="str">
        <f>VLOOKUP(A19,[1]leden!A$1:F$65536,6,FALSE)</f>
        <v>4°</v>
      </c>
      <c r="P19" s="16">
        <f>VLOOKUP(A19,[1]leden!A$1:D$65536,4,FALSE)</f>
        <v>0</v>
      </c>
      <c r="R19" s="16">
        <v>18</v>
      </c>
      <c r="S19" s="16">
        <v>37</v>
      </c>
      <c r="AP19" s="17">
        <f>ROUNDDOWN(AV19/AW19,3)</f>
        <v>0.48599999999999999</v>
      </c>
      <c r="AQ19" s="18"/>
      <c r="AS19" s="19" t="str">
        <f>IF(AP19&lt;0.335,"OG",IF(AND(AP19&gt;=0.335,AP19&lt;0.405),"MG",IF(AND(AP19&gt;=0.405,AP19&lt;0.495),"PR",IF(AND(AP19&gt;=0.495,AP19&lt;0.61),"DPR",IF(AND(AP19&gt;=0.61,AP19&lt;0.765),"DRPR")))))</f>
        <v>PR</v>
      </c>
      <c r="AV19">
        <f>SUM(R19,U19,X19,AA19,AD19,AG19,AJ19,AM19)</f>
        <v>18</v>
      </c>
      <c r="AW19">
        <f>SUM(S19,V19,Y19,AB19,AE19,AH19,AK19,AN19)</f>
        <v>37</v>
      </c>
    </row>
    <row r="20" spans="1:49" ht="4.5" customHeight="1" x14ac:dyDescent="0.2">
      <c r="P20" s="16"/>
      <c r="AS20" s="19"/>
    </row>
    <row r="21" spans="1:49" x14ac:dyDescent="0.2">
      <c r="A21" s="9">
        <v>1043</v>
      </c>
      <c r="B21" s="10"/>
      <c r="D21" s="11" t="str">
        <f>VLOOKUP(A21,[1]leden!A$1:C$65536,2,FALSE)</f>
        <v>NACKAERTS Luc</v>
      </c>
      <c r="E21" s="12"/>
      <c r="F21" s="12"/>
      <c r="G21" s="12"/>
      <c r="H21" s="12"/>
      <c r="I21" s="12"/>
      <c r="J21" s="13"/>
      <c r="L21" s="14" t="str">
        <f>VLOOKUP(A21,[1]leden!A$1:C$65536,3,FALSE)</f>
        <v>ODM</v>
      </c>
      <c r="M21" s="15"/>
      <c r="O21" s="16" t="str">
        <f>VLOOKUP(A21,[1]leden!A$1:F$65536,6,FALSE)</f>
        <v>4°</v>
      </c>
      <c r="P21" s="16">
        <f>VLOOKUP(A21,[1]leden!A$1:D$65536,4,FALSE)</f>
        <v>0</v>
      </c>
      <c r="R21" s="16">
        <v>18</v>
      </c>
      <c r="S21" s="16">
        <v>51</v>
      </c>
      <c r="AP21" s="17">
        <f>ROUNDDOWN(AV21/AW21,3)</f>
        <v>0.35199999999999998</v>
      </c>
      <c r="AQ21" s="18"/>
      <c r="AS21" s="19" t="str">
        <f>IF(AP21&lt;0.335,"OG",IF(AND(AP21&gt;=0.335,AP21&lt;0.405),"MG",IF(AND(AP21&gt;=0.405,AP21&lt;0.495),"PR",IF(AND(AP21&gt;=0.495,AP21&lt;0.61),"DPR",IF(AND(AP21&gt;=0.61,AP21&lt;0.765),"DRPR")))))</f>
        <v>MG</v>
      </c>
      <c r="AV21">
        <f>SUM(R21,U21,X21,AA21,AD21,AG21,AJ21,AM21)</f>
        <v>18</v>
      </c>
      <c r="AW21">
        <f>SUM(S21,V21,Y21,AB21,AE21,AH21,AK21,AN21)</f>
        <v>51</v>
      </c>
    </row>
    <row r="22" spans="1:49" ht="3" customHeight="1" x14ac:dyDescent="0.2">
      <c r="AP22" s="20"/>
      <c r="AQ22" s="20"/>
      <c r="AR22" s="20"/>
      <c r="AS22" s="20"/>
    </row>
    <row r="23" spans="1:49" x14ac:dyDescent="0.2">
      <c r="A23" s="9">
        <v>8125</v>
      </c>
      <c r="B23" s="10"/>
      <c r="D23" s="11" t="str">
        <f>VLOOKUP(A23,[1]leden!A$1:C$65536,2,FALSE)</f>
        <v>LANDRIEU Jan</v>
      </c>
      <c r="E23" s="12"/>
      <c r="F23" s="12"/>
      <c r="G23" s="12"/>
      <c r="H23" s="12"/>
      <c r="I23" s="12"/>
      <c r="J23" s="13"/>
      <c r="L23" s="14" t="str">
        <f>VLOOKUP(A23,[1]leden!A$1:C$65536,3,FALSE)</f>
        <v>UN</v>
      </c>
      <c r="M23" s="15"/>
      <c r="O23" s="16" t="str">
        <f>VLOOKUP(A23,[1]leden!A$1:F$65536,6,FALSE)</f>
        <v>3°</v>
      </c>
      <c r="P23" s="16">
        <f>VLOOKUP(A23,[1]leden!A$1:D$65536,4,FALSE)</f>
        <v>0</v>
      </c>
      <c r="R23" s="16">
        <v>22</v>
      </c>
      <c r="S23" s="16">
        <v>59</v>
      </c>
      <c r="AP23" s="17">
        <f>ROUNDDOWN(AV23/AW23,3)</f>
        <v>0.372</v>
      </c>
      <c r="AQ23" s="18"/>
      <c r="AS23" s="19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SUM(R23,U23,X23,AA23,AD23,AG23,AJ23,AM23)</f>
        <v>22</v>
      </c>
      <c r="AW23">
        <f>SUM(S23,V23,Y23,AB23,AE23,AH23,AK23,AN23)</f>
        <v>59</v>
      </c>
    </row>
    <row r="24" spans="1:49" ht="3.75" customHeight="1" x14ac:dyDescent="0.2">
      <c r="AP24" s="20"/>
      <c r="AQ24" s="20"/>
      <c r="AR24" s="20"/>
      <c r="AS24" s="20"/>
    </row>
    <row r="25" spans="1:49" x14ac:dyDescent="0.2">
      <c r="A25" s="9">
        <v>8881</v>
      </c>
      <c r="B25" s="10"/>
      <c r="D25" s="11" t="str">
        <f>VLOOKUP(A25,[1]leden!A$1:C$65536,2,FALSE)</f>
        <v>HERPOEL Rony</v>
      </c>
      <c r="E25" s="12"/>
      <c r="F25" s="12"/>
      <c r="G25" s="12"/>
      <c r="H25" s="12"/>
      <c r="I25" s="12"/>
      <c r="J25" s="13"/>
      <c r="L25" s="14" t="str">
        <f>VLOOKUP(A25,[1]leden!A$1:C$65536,3,FALSE)</f>
        <v>K.BR</v>
      </c>
      <c r="M25" s="15"/>
      <c r="O25" s="16" t="str">
        <f>VLOOKUP(A25,[1]leden!A$1:F$65536,6,FALSE)</f>
        <v>3°</v>
      </c>
      <c r="P25" s="16">
        <f>VLOOKUP(A25,[1]leden!A$1:D$65536,4,FALSE)</f>
        <v>0</v>
      </c>
      <c r="R25" s="16">
        <v>17</v>
      </c>
      <c r="S25" s="16">
        <v>54</v>
      </c>
      <c r="AP25" s="17">
        <f>ROUNDDOWN(AV25/AW25,3)</f>
        <v>0.314</v>
      </c>
      <c r="AQ25" s="18"/>
      <c r="AS25" s="19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17</v>
      </c>
      <c r="AW25">
        <f>SUM(S25,V25,Y25,AB25,AE25,AH25,AK25,AN25)</f>
        <v>54</v>
      </c>
    </row>
    <row r="26" spans="1:49" ht="3.75" customHeight="1" x14ac:dyDescent="0.2">
      <c r="P26" s="16"/>
      <c r="AS26" s="19"/>
    </row>
    <row r="27" spans="1:49" x14ac:dyDescent="0.2">
      <c r="A27" s="9">
        <v>4242</v>
      </c>
      <c r="B27" s="10"/>
      <c r="D27" s="11" t="str">
        <f>VLOOKUP(A27,[1]leden!A$1:C$65536,2,FALSE)</f>
        <v>VERCRUYSSE Johan</v>
      </c>
      <c r="E27" s="12"/>
      <c r="F27" s="12"/>
      <c r="G27" s="12"/>
      <c r="H27" s="12"/>
      <c r="I27" s="12"/>
      <c r="J27" s="13"/>
      <c r="L27" s="14" t="str">
        <f>VLOOKUP(A27,[1]leden!A$1:C$65536,3,FALSE)</f>
        <v>K.BR</v>
      </c>
      <c r="M27" s="15"/>
      <c r="O27" s="16" t="str">
        <f>VLOOKUP(A27,[1]leden!A$1:F$65536,6,FALSE)</f>
        <v>3°</v>
      </c>
      <c r="P27" s="16">
        <f>VLOOKUP(A27,[1]leden!A$1:D$65536,4,FALSE)</f>
        <v>0</v>
      </c>
      <c r="R27" s="16">
        <v>10</v>
      </c>
      <c r="S27" s="16">
        <v>31</v>
      </c>
      <c r="AP27" s="17">
        <f>ROUNDDOWN(AV27/AW27,3)</f>
        <v>0.32200000000000001</v>
      </c>
      <c r="AQ27" s="18"/>
      <c r="AS27" s="19" t="str">
        <f>IF(AP27&lt;0.405,"OG",IF(AND(AP27&gt;=0.405,AP27&lt;0.495),"MG",IF(AND(AP27&gt;=0.495,AP27&lt;0.61),"PR",IF(AND(AP27&gt;=0.61,AP27&lt;0.765),"DPR",IF(AND(AP27&gt;=0.765,AP27&lt;0.95),"DRPR")))))</f>
        <v>OG</v>
      </c>
      <c r="AV27">
        <f>SUM(R27,U27,X27,AA27,AD27,AG27,AJ27,AM27)</f>
        <v>10</v>
      </c>
      <c r="AW27">
        <f>SUM(S27,V27,Y27,AB27,AE27,AH27,AK27,AN27)</f>
        <v>31</v>
      </c>
    </row>
    <row r="28" spans="1:49" ht="3.75" customHeight="1" x14ac:dyDescent="0.2">
      <c r="P28" s="16"/>
      <c r="AS28" s="19"/>
    </row>
    <row r="29" spans="1:49" x14ac:dyDescent="0.2">
      <c r="A29" s="9">
        <v>4187</v>
      </c>
      <c r="B29" s="10"/>
      <c r="D29" s="11" t="str">
        <f>VLOOKUP(A29,[1]leden!A$1:C$65536,2,FALSE)</f>
        <v>ROGIERS Marc</v>
      </c>
      <c r="E29" s="12"/>
      <c r="F29" s="12"/>
      <c r="G29" s="12"/>
      <c r="H29" s="12"/>
      <c r="I29" s="12"/>
      <c r="J29" s="13"/>
      <c r="L29" s="14" t="str">
        <f>VLOOKUP(A29,[1]leden!A$1:C$65536,3,FALSE)</f>
        <v>K.BR</v>
      </c>
      <c r="M29" s="15"/>
      <c r="O29" s="16" t="str">
        <f>VLOOKUP(A29,[1]leden!A$1:F$65536,6,FALSE)</f>
        <v>3°</v>
      </c>
      <c r="P29" s="16">
        <f>VLOOKUP(A29,[1]leden!A$1:D$65536,4,FALSE)</f>
        <v>0</v>
      </c>
      <c r="R29" s="16">
        <v>24</v>
      </c>
      <c r="S29" s="16">
        <v>67</v>
      </c>
      <c r="AP29" s="17">
        <f>ROUNDDOWN(AV29/AW29,3)</f>
        <v>0.35799999999999998</v>
      </c>
      <c r="AQ29" s="18"/>
      <c r="AS29" s="19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24</v>
      </c>
      <c r="AW29">
        <f>SUM(S29,V29,Y29,AB29,AE29,AH29,AK29,AN29)</f>
        <v>67</v>
      </c>
    </row>
    <row r="30" spans="1:49" ht="3" customHeight="1" x14ac:dyDescent="0.2">
      <c r="P30" s="16"/>
      <c r="AS30" s="19"/>
    </row>
    <row r="31" spans="1:49" x14ac:dyDescent="0.2">
      <c r="A31" s="9">
        <v>8659</v>
      </c>
      <c r="B31" s="10"/>
      <c r="D31" s="11" t="str">
        <f>VLOOKUP(A31,[1]leden!A$1:C$65536,2,FALSE)</f>
        <v>LAMPAERT Eddy</v>
      </c>
      <c r="E31" s="12"/>
      <c r="F31" s="12"/>
      <c r="G31" s="12"/>
      <c r="H31" s="12"/>
      <c r="I31" s="12"/>
      <c r="J31" s="13"/>
      <c r="L31" s="14" t="str">
        <f>VLOOKUP(A31,[1]leden!A$1:C$65536,3,FALSE)</f>
        <v>K.EBC</v>
      </c>
      <c r="M31" s="15"/>
      <c r="O31" s="16" t="str">
        <f>VLOOKUP(A31,[1]leden!A$1:F$65536,6,FALSE)</f>
        <v>3°</v>
      </c>
      <c r="P31" s="16">
        <f>VLOOKUP(A31,[1]leden!A$1:D$65536,4,FALSE)</f>
        <v>0</v>
      </c>
      <c r="R31" s="16">
        <v>22</v>
      </c>
      <c r="S31" s="16">
        <v>52</v>
      </c>
      <c r="AP31" s="17">
        <f>ROUNDDOWN(AV31/AW31,3)</f>
        <v>0.42299999999999999</v>
      </c>
      <c r="AQ31" s="18"/>
      <c r="AS31" s="19" t="str">
        <f>IF(AP31&lt;0.405,"OG",IF(AND(AP31&gt;=0.405,AP31&lt;0.495),"MG",IF(AND(AP31&gt;=0.495,AP31&lt;0.61),"PR",IF(AND(AP31&gt;=0.61,AP31&lt;0.765),"DPR",IF(AND(AP31&gt;=0.765,AP31&lt;0.95),"DRPR")))))</f>
        <v>MG</v>
      </c>
      <c r="AV31">
        <f>SUM(R31,U31,X31,AA31,AD31,AG31,AJ31,AM31)</f>
        <v>22</v>
      </c>
      <c r="AW31">
        <f>SUM(S31,V31,Y31,AB31,AE31,AH31,AK31,AN31)</f>
        <v>52</v>
      </c>
    </row>
    <row r="32" spans="1:49" ht="3.75" customHeight="1" x14ac:dyDescent="0.2">
      <c r="AP32" s="20"/>
      <c r="AQ32" s="20"/>
      <c r="AR32" s="20"/>
      <c r="AS32" s="20"/>
    </row>
    <row r="33" spans="1:49" x14ac:dyDescent="0.2">
      <c r="A33" s="9">
        <v>4544</v>
      </c>
      <c r="B33" s="10"/>
      <c r="D33" s="11" t="str">
        <f>VLOOKUP(A33,[1]leden!A$1:C$65536,2,FALSE)</f>
        <v>GEVAERT Michel</v>
      </c>
      <c r="E33" s="12"/>
      <c r="F33" s="12"/>
      <c r="G33" s="12"/>
      <c r="H33" s="12"/>
      <c r="I33" s="12"/>
      <c r="J33" s="13"/>
      <c r="L33" s="14" t="str">
        <f>VLOOKUP(A33,[1]leden!A$1:C$65536,3,FALSE)</f>
        <v>K.EBC</v>
      </c>
      <c r="M33" s="15"/>
      <c r="O33" s="16" t="str">
        <f>VLOOKUP(A33,[1]leden!A$1:F$65536,6,FALSE)</f>
        <v>3°</v>
      </c>
      <c r="P33" s="16">
        <f>VLOOKUP(A33,[1]leden!A$1:D$65536,4,FALSE)</f>
        <v>0</v>
      </c>
      <c r="R33" s="16">
        <v>20</v>
      </c>
      <c r="S33" s="16">
        <v>68</v>
      </c>
      <c r="AP33" s="17">
        <f>ROUNDDOWN(AV33/AW33,3)</f>
        <v>0.29399999999999998</v>
      </c>
      <c r="AQ33" s="18"/>
      <c r="AS33" s="19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20</v>
      </c>
      <c r="AW33">
        <f>SUM(S33,V33,Y33,AB33,AE33,AH33,AK33,AN33)</f>
        <v>68</v>
      </c>
    </row>
    <row r="34" spans="1:49" ht="6.75" customHeight="1" x14ac:dyDescent="0.2">
      <c r="AP34" s="20"/>
      <c r="AQ34" s="20"/>
      <c r="AR34" s="20"/>
      <c r="AS34" s="20"/>
    </row>
    <row r="35" spans="1:49" x14ac:dyDescent="0.2">
      <c r="A35" s="9">
        <v>5015</v>
      </c>
      <c r="B35" s="10"/>
      <c r="D35" s="11" t="str">
        <f>VLOOKUP(A35,[1]leden!A$1:C$65536,2,FALSE)</f>
        <v>Himschoot Daniel</v>
      </c>
      <c r="E35" s="12"/>
      <c r="F35" s="12"/>
      <c r="G35" s="12"/>
      <c r="H35" s="12"/>
      <c r="I35" s="12"/>
      <c r="J35" s="13"/>
      <c r="L35" s="14" t="str">
        <f>VLOOKUP(A35,[1]leden!A$1:C$65536,3,FALSE)</f>
        <v>K.EBC</v>
      </c>
      <c r="M35" s="15"/>
      <c r="O35" s="16" t="str">
        <f>VLOOKUP(A35,[1]leden!A$1:F$65536,6,FALSE)</f>
        <v>3°</v>
      </c>
      <c r="P35" s="16">
        <f>VLOOKUP(A35,[1]leden!A$1:D$65536,4,FALSE)</f>
        <v>0</v>
      </c>
      <c r="R35" s="16">
        <v>9</v>
      </c>
      <c r="S35" s="16">
        <v>36</v>
      </c>
      <c r="AP35" s="17">
        <f>ROUNDDOWN(AV35/AW35,3)</f>
        <v>0.25</v>
      </c>
      <c r="AQ35" s="18"/>
      <c r="AS35" s="19" t="str">
        <f>IF(AP35&lt;0.405,"OG",IF(AND(AP35&gt;=0.405,AP35&lt;0.495),"MG",IF(AND(AP35&gt;=0.495,AP35&lt;0.61),"PR",IF(AND(AP35&gt;=0.61,AP35&lt;0.765),"DPR",IF(AND(AP35&gt;=0.765,AP35&lt;0.95),"DRPR")))))</f>
        <v>OG</v>
      </c>
      <c r="AV35">
        <f>SUM(R35,U35,X35,AA35,AD35,AG35,AJ35,AM35)</f>
        <v>9</v>
      </c>
      <c r="AW35">
        <f>SUM(S35,V35,Y35,AB35,AE35,AH35,AK35,AN35)</f>
        <v>36</v>
      </c>
    </row>
    <row r="36" spans="1:49" ht="3.75" customHeight="1" x14ac:dyDescent="0.2">
      <c r="P36" s="16"/>
      <c r="AS36" s="19"/>
    </row>
    <row r="37" spans="1:49" x14ac:dyDescent="0.2">
      <c r="A37" s="9">
        <v>7479</v>
      </c>
      <c r="B37" s="10"/>
      <c r="D37" s="11" t="str">
        <f>VLOOKUP(A37,[1]leden!A$1:C$65536,2,FALSE)</f>
        <v>HONGENAERT Erwin</v>
      </c>
      <c r="E37" s="12"/>
      <c r="F37" s="12"/>
      <c r="G37" s="12"/>
      <c r="H37" s="12"/>
      <c r="I37" s="12"/>
      <c r="J37" s="13"/>
      <c r="L37" s="14" t="str">
        <f>VLOOKUP(A37,[1]leden!A$1:C$65536,3,FALSE)</f>
        <v>K.EBC</v>
      </c>
      <c r="M37" s="15"/>
      <c r="O37" s="16" t="str">
        <f>VLOOKUP(A37,[1]leden!A$1:F$65536,6,FALSE)</f>
        <v>3°</v>
      </c>
      <c r="P37" s="16">
        <f>VLOOKUP(A37,[1]leden!A$1:D$65536,4,FALSE)</f>
        <v>0</v>
      </c>
      <c r="R37" s="16">
        <v>18</v>
      </c>
      <c r="S37" s="16">
        <v>45</v>
      </c>
      <c r="AP37" s="17">
        <f>ROUNDDOWN(AV37/AW37,3)</f>
        <v>0.4</v>
      </c>
      <c r="AQ37" s="18"/>
      <c r="AS37" s="19" t="str">
        <f>IF(AP37&lt;0.405,"OG",IF(AND(AP37&gt;=0.405,AP37&lt;0.495),"MG",IF(AND(AP37&gt;=0.495,AP37&lt;0.61),"PR",IF(AND(AP37&gt;=0.61,AP37&lt;0.765),"DPR",IF(AND(AP37&gt;=0.765,AP37&lt;0.95),"DRPR")))))</f>
        <v>OG</v>
      </c>
      <c r="AV37">
        <f>SUM(R37,U37,X37,AA37,AD37,AG37,AJ37,AM37)</f>
        <v>18</v>
      </c>
      <c r="AW37">
        <f>SUM(S37,V37,Y37,AB37,AE37,AH37,AK37,AN37)</f>
        <v>45</v>
      </c>
    </row>
    <row r="38" spans="1:49" ht="3.75" customHeight="1" x14ac:dyDescent="0.2">
      <c r="AP38" s="20"/>
      <c r="AQ38" s="20"/>
      <c r="AR38" s="20"/>
      <c r="AS38" s="20"/>
    </row>
    <row r="39" spans="1:49" x14ac:dyDescent="0.2">
      <c r="A39" s="9">
        <v>8324</v>
      </c>
      <c r="B39" s="10"/>
      <c r="D39" s="11" t="str">
        <f>VLOOKUP(A39,[1]leden!A$1:C$65536,2,FALSE)</f>
        <v>VERGAUWEN Wesley</v>
      </c>
      <c r="E39" s="12"/>
      <c r="F39" s="12"/>
      <c r="G39" s="12"/>
      <c r="H39" s="12"/>
      <c r="I39" s="12"/>
      <c r="J39" s="13"/>
      <c r="L39" s="14" t="str">
        <f>VLOOKUP(A39,[1]leden!A$1:C$65536,3,FALSE)</f>
        <v>ODM</v>
      </c>
      <c r="M39" s="15"/>
      <c r="O39" s="16" t="str">
        <f>VLOOKUP(A39,[1]leden!A$1:F$65536,6,FALSE)</f>
        <v>3°</v>
      </c>
      <c r="P39" s="16">
        <f>VLOOKUP(A39,[1]leden!A$1:D$65536,4,FALSE)</f>
        <v>0</v>
      </c>
      <c r="R39" s="16">
        <v>15</v>
      </c>
      <c r="S39" s="16">
        <v>46</v>
      </c>
      <c r="AP39" s="17">
        <f>ROUNDDOWN(AV39/AW39,3)</f>
        <v>0.32600000000000001</v>
      </c>
      <c r="AQ39" s="18"/>
      <c r="AS39" s="19" t="str">
        <f>IF(AP39&lt;0.405,"OG",IF(AND(AP39&gt;=0.405,AP39&lt;0.495),"MG",IF(AND(AP39&gt;=0.495,AP39&lt;0.61),"PR",IF(AND(AP39&gt;=0.61,AP39&lt;0.765),"DPR",IF(AND(AP39&gt;=0.765,AP39&lt;0.95),"DRPR")))))</f>
        <v>OG</v>
      </c>
      <c r="AV39">
        <f>SUM(R39,U39,X39,AA39,AD39,AG39,AJ39,AM39)</f>
        <v>15</v>
      </c>
      <c r="AW39">
        <f>SUM(S39,V39,Y39,AB39,AE39,AH39,AK39,AN39)</f>
        <v>46</v>
      </c>
    </row>
    <row r="40" spans="1:49" ht="3.75" customHeight="1" x14ac:dyDescent="0.2">
      <c r="AP40" s="20"/>
      <c r="AQ40" s="20"/>
      <c r="AR40" s="20"/>
      <c r="AS40" s="20"/>
    </row>
    <row r="41" spans="1:49" x14ac:dyDescent="0.2">
      <c r="A41" s="9">
        <v>9420</v>
      </c>
      <c r="B41" s="10"/>
      <c r="D41" s="11" t="str">
        <f>VLOOKUP(A41,[1]leden!A$1:C$65536,2,FALSE)</f>
        <v>CAUDRON Bjorn</v>
      </c>
      <c r="E41" s="12"/>
      <c r="F41" s="12"/>
      <c r="G41" s="12"/>
      <c r="H41" s="12"/>
      <c r="I41" s="12"/>
      <c r="J41" s="13"/>
      <c r="L41" s="14" t="str">
        <f>VLOOKUP(A41,[1]leden!A$1:C$65536,3,FALSE)</f>
        <v>K. ED</v>
      </c>
      <c r="M41" s="15"/>
      <c r="O41" s="16" t="str">
        <f>VLOOKUP(A41,[1]leden!A$1:F$65536,6,FALSE)</f>
        <v>3°</v>
      </c>
      <c r="P41" s="16">
        <f>VLOOKUP(A41,[1]leden!A$1:D$65536,4,FALSE)</f>
        <v>0</v>
      </c>
      <c r="R41" s="16">
        <v>22</v>
      </c>
      <c r="S41" s="16">
        <v>45</v>
      </c>
      <c r="AP41" s="17">
        <f>ROUNDDOWN(AV41/AW41,3)</f>
        <v>0.48799999999999999</v>
      </c>
      <c r="AQ41" s="18"/>
      <c r="AS41" s="19" t="str">
        <f>IF(AP41&lt;0.405,"OG",IF(AND(AP41&gt;=0.405,AP41&lt;0.495),"MG",IF(AND(AP41&gt;=0.495,AP41&lt;0.61),"PR",IF(AND(AP41&gt;=0.61,AP41&lt;0.765),"DPR",IF(AND(AP41&gt;=0.765,AP41&lt;0.95),"DRPR")))))</f>
        <v>MG</v>
      </c>
      <c r="AV41">
        <f>SUM(R41,U41,X41,AA41,AD41,AG41,AJ41,AM41)</f>
        <v>22</v>
      </c>
      <c r="AW41">
        <f>SUM(S41,V41,Y41,AB41,AE41,AH41,AK41,AN41)</f>
        <v>45</v>
      </c>
    </row>
    <row r="42" spans="1:49" ht="3.75" customHeight="1" x14ac:dyDescent="0.2">
      <c r="AP42" s="20"/>
      <c r="AQ42" s="20"/>
      <c r="AR42" s="20"/>
      <c r="AS42" s="20"/>
    </row>
    <row r="43" spans="1:49" x14ac:dyDescent="0.2">
      <c r="A43" s="9">
        <v>4249</v>
      </c>
      <c r="B43" s="10"/>
      <c r="D43" s="11" t="str">
        <f>VLOOKUP(A43,[1]leden!A$1:C$65536,2,FALSE)</f>
        <v>BRISSINCK Danny</v>
      </c>
      <c r="E43" s="12"/>
      <c r="F43" s="12"/>
      <c r="G43" s="12"/>
      <c r="H43" s="12"/>
      <c r="I43" s="12"/>
      <c r="J43" s="13"/>
      <c r="L43" s="14" t="str">
        <f>VLOOKUP(A43,[1]leden!A$1:C$65536,3,FALSE)</f>
        <v>OBA</v>
      </c>
      <c r="M43" s="15"/>
      <c r="O43" s="16" t="str">
        <f>VLOOKUP(A43,[1]leden!A$1:F$65536,6,FALSE)</f>
        <v>3°</v>
      </c>
      <c r="P43" s="16">
        <f>VLOOKUP(A43,[1]leden!A$1:D$65536,4,FALSE)</f>
        <v>0</v>
      </c>
      <c r="R43" s="16">
        <v>13</v>
      </c>
      <c r="S43" s="16">
        <v>39</v>
      </c>
      <c r="AP43" s="17">
        <f>ROUNDDOWN(AV43/AW43,3)</f>
        <v>0.33300000000000002</v>
      </c>
      <c r="AQ43" s="18"/>
      <c r="AS43" s="19" t="str">
        <f>IF(AP43&lt;0.405,"OG",IF(AND(AP43&gt;=0.405,AP43&lt;0.495),"MG",IF(AND(AP43&gt;=0.495,AP43&lt;0.61),"PR",IF(AND(AP43&gt;=0.61,AP43&lt;0.765),"DPR",IF(AND(AP43&gt;=0.765,AP43&lt;0.95),"DRPR")))))</f>
        <v>OG</v>
      </c>
      <c r="AV43">
        <f>SUM(R43,U43,X43,AA43,AD43,AG43,AJ43,AM43)</f>
        <v>13</v>
      </c>
      <c r="AW43">
        <f>SUM(S43,V43,Y43,AB43,AE43,AH43,AK43,AN43)</f>
        <v>39</v>
      </c>
    </row>
    <row r="44" spans="1:49" ht="3" customHeight="1" x14ac:dyDescent="0.2">
      <c r="P44" s="16"/>
      <c r="AS44" s="19"/>
    </row>
    <row r="45" spans="1:49" x14ac:dyDescent="0.2">
      <c r="A45" s="9">
        <v>4256</v>
      </c>
      <c r="B45" s="10"/>
      <c r="D45" s="11" t="str">
        <f>VLOOKUP(A45,[1]leden!A$1:C$65536,2,FALSE)</f>
        <v>HELSMOORTEL Rik</v>
      </c>
      <c r="E45" s="12"/>
      <c r="F45" s="12"/>
      <c r="G45" s="12"/>
      <c r="H45" s="12"/>
      <c r="I45" s="12"/>
      <c r="J45" s="13"/>
      <c r="L45" s="14" t="str">
        <f>VLOOKUP(A45,[1]leden!A$1:C$65536,3,FALSE)</f>
        <v>OBA</v>
      </c>
      <c r="M45" s="15"/>
      <c r="O45" s="16" t="str">
        <f>VLOOKUP(A45,[1]leden!A$1:F$65536,6,FALSE)</f>
        <v>3°</v>
      </c>
      <c r="P45" s="16">
        <f>VLOOKUP(A45,[1]leden!A$1:D$65536,4,FALSE)</f>
        <v>0</v>
      </c>
      <c r="R45" s="16">
        <v>22</v>
      </c>
      <c r="S45" s="16">
        <v>74</v>
      </c>
      <c r="AP45" s="17">
        <f>ROUNDDOWN(AV45/AW45,3)</f>
        <v>0.29699999999999999</v>
      </c>
      <c r="AQ45" s="18"/>
      <c r="AS45" s="19" t="str">
        <f>IF(AP45&lt;0.405,"OG",IF(AND(AP45&gt;=0.405,AP45&lt;0.495),"MG",IF(AND(AP45&gt;=0.495,AP45&lt;0.61),"PR",IF(AND(AP45&gt;=0.61,AP45&lt;0.765),"DPR",IF(AND(AP45&gt;=0.765,AP45&lt;0.95),"DRPR")))))</f>
        <v>OG</v>
      </c>
      <c r="AV45">
        <f>SUM(R45,U45,X45,AA45,AD45,AG45,AJ45,AM45)</f>
        <v>22</v>
      </c>
      <c r="AW45">
        <f>SUM(S45,V45,Y45,AB45,AE45,AH45,AK45,AN45)</f>
        <v>74</v>
      </c>
    </row>
    <row r="46" spans="1:49" ht="3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2"/>
      <c r="AT46" s="21"/>
      <c r="AU46" s="21"/>
      <c r="AV46" s="21"/>
      <c r="AW46" s="21"/>
    </row>
    <row r="47" spans="1:49" x14ac:dyDescent="0.2">
      <c r="A47" s="9">
        <v>9253</v>
      </c>
      <c r="B47" s="10"/>
      <c r="D47" s="11" t="str">
        <f>VLOOKUP(A47,[1]leden!A$1:C$65536,2,FALSE)</f>
        <v>LINHOUT Freddy</v>
      </c>
      <c r="E47" s="12"/>
      <c r="F47" s="12"/>
      <c r="G47" s="12"/>
      <c r="H47" s="12"/>
      <c r="I47" s="12"/>
      <c r="J47" s="13"/>
      <c r="L47" s="14" t="str">
        <f>VLOOKUP(A47,[1]leden!A$1:C$65536,3,FALSE)</f>
        <v>K.BR</v>
      </c>
      <c r="M47" s="15"/>
      <c r="O47" s="16" t="str">
        <f>VLOOKUP(A47,[1]leden!A$1:F$65536,6,FALSE)</f>
        <v>3°</v>
      </c>
      <c r="P47" s="16">
        <f>VLOOKUP(A47,[1]leden!A$1:D$65536,4,FALSE)</f>
        <v>0</v>
      </c>
      <c r="R47" s="16">
        <v>22</v>
      </c>
      <c r="S47" s="16">
        <v>58</v>
      </c>
      <c r="AP47" s="17">
        <f>ROUNDDOWN(AV47/AW47,3)</f>
        <v>0.379</v>
      </c>
      <c r="AQ47" s="18"/>
      <c r="AS47" s="19" t="str">
        <f>IF(AP47&lt;0.405,"OG",IF(AND(AP47&gt;=0.405,AP47&lt;0.495),"MG",IF(AND(AP47&gt;=0.495,AP47&lt;0.61),"PR",IF(AND(AP47&gt;=0.61,AP47&lt;0.765),"DPR",IF(AND(AP47&gt;=0.765,AP47&lt;0.95),"DRPR")))))</f>
        <v>OG</v>
      </c>
      <c r="AV47">
        <f>SUM(R47,U47,X47,AA47,AD47,AG47,AJ47,AM47)</f>
        <v>22</v>
      </c>
      <c r="AW47">
        <f>SUM(S47,V47,Y47,AB47,AE47,AH47,AK47,AN47)</f>
        <v>58</v>
      </c>
    </row>
    <row r="48" spans="1:49" ht="3.75" customHeight="1" x14ac:dyDescent="0.2">
      <c r="P48" s="16"/>
      <c r="AS48" s="19"/>
    </row>
    <row r="49" spans="1:49" x14ac:dyDescent="0.2">
      <c r="A49" s="9">
        <v>4913</v>
      </c>
      <c r="B49" s="10"/>
      <c r="D49" s="11" t="str">
        <f>VLOOKUP(A49,[1]leden!A$1:C$65536,2,FALSE)</f>
        <v>DE RUYTE Yvan</v>
      </c>
      <c r="E49" s="12"/>
      <c r="F49" s="12"/>
      <c r="G49" s="12"/>
      <c r="H49" s="12"/>
      <c r="I49" s="12"/>
      <c r="J49" s="13"/>
      <c r="L49" s="14" t="str">
        <f>VLOOKUP(A49,[1]leden!A$1:C$65536,3,FALSE)</f>
        <v>K.SNBA</v>
      </c>
      <c r="M49" s="15"/>
      <c r="O49" s="16" t="str">
        <f>VLOOKUP(A49,[1]leden!A$1:F$65536,6,FALSE)</f>
        <v>3°</v>
      </c>
      <c r="P49" s="16">
        <f>VLOOKUP(A49,[1]leden!A$1:D$65536,4,FALSE)</f>
        <v>0</v>
      </c>
      <c r="R49" s="16">
        <v>12</v>
      </c>
      <c r="S49" s="16">
        <v>44</v>
      </c>
      <c r="AP49" s="17">
        <f>ROUNDDOWN(AV49/AW49,3)</f>
        <v>0.27200000000000002</v>
      </c>
      <c r="AQ49" s="18"/>
      <c r="AS49" s="19" t="str">
        <f>IF(AP49&lt;0.405,"OG",IF(AND(AP49&gt;=0.405,AP49&lt;0.495),"MG",IF(AND(AP49&gt;=0.495,AP49&lt;0.61),"PR",IF(AND(AP49&gt;=0.61,AP49&lt;0.765),"DPR",IF(AND(AP49&gt;=0.765,AP49&lt;0.95),"DRPR")))))</f>
        <v>OG</v>
      </c>
      <c r="AV49">
        <f>SUM(R49,U49,X49,AA49,AD49,AG49,AJ49,AM49)</f>
        <v>12</v>
      </c>
      <c r="AW49">
        <f>SUM(S49,V49,Y49,AB49,AE49,AH49,AK49,AN49)</f>
        <v>44</v>
      </c>
    </row>
    <row r="50" spans="1:49" ht="3" customHeight="1" x14ac:dyDescent="0.2">
      <c r="P50" s="16"/>
      <c r="AS50" s="19"/>
    </row>
    <row r="51" spans="1:49" x14ac:dyDescent="0.2">
      <c r="A51" s="9">
        <v>8889</v>
      </c>
      <c r="B51" s="10"/>
      <c r="D51" s="11" t="str">
        <f>VLOOKUP(A51,[1]leden!A$1:C$65536,2,FALSE)</f>
        <v>DE PREST Alex</v>
      </c>
      <c r="E51" s="12"/>
      <c r="F51" s="12"/>
      <c r="G51" s="12"/>
      <c r="H51" s="12"/>
      <c r="I51" s="12"/>
      <c r="J51" s="13"/>
      <c r="L51" s="14" t="str">
        <f>VLOOKUP(A51,[1]leden!A$1:C$65536,3,FALSE)</f>
        <v>GS</v>
      </c>
      <c r="M51" s="15"/>
      <c r="O51" s="16" t="str">
        <f>VLOOKUP(A51,[1]leden!A$1:F$65536,6,FALSE)</f>
        <v>3°</v>
      </c>
      <c r="P51" s="16">
        <f>VLOOKUP(A51,[1]leden!A$1:D$65536,4,FALSE)</f>
        <v>0</v>
      </c>
      <c r="R51" s="16">
        <v>17</v>
      </c>
      <c r="S51" s="16">
        <v>50</v>
      </c>
      <c r="AP51" s="17">
        <f>ROUNDDOWN(AV51/AW51,3)</f>
        <v>0.34</v>
      </c>
      <c r="AQ51" s="18"/>
      <c r="AS51" s="19" t="str">
        <f>IF(AP51&lt;0.405,"OG",IF(AND(AP51&gt;=0.405,AP51&lt;0.495),"MG",IF(AND(AP51&gt;=0.495,AP51&lt;0.61),"PR",IF(AND(AP51&gt;=0.61,AP51&lt;0.765),"DPR",IF(AND(AP51&gt;=0.765,AP51&lt;0.95),"DRPR")))))</f>
        <v>OG</v>
      </c>
      <c r="AV51">
        <f>SUM(R51,U51,X51,AA51,AD51,AG51,AJ51,AM51)</f>
        <v>17</v>
      </c>
      <c r="AW51">
        <f>SUM(S51,V51,Y51,AB51,AE51,AH51,AK51,AN51)</f>
        <v>50</v>
      </c>
    </row>
    <row r="52" spans="1:49" ht="3.75" customHeight="1" x14ac:dyDescent="0.2">
      <c r="AP52" s="20"/>
      <c r="AQ52" s="20"/>
      <c r="AR52" s="20"/>
      <c r="AS52" s="20"/>
    </row>
    <row r="53" spans="1:49" x14ac:dyDescent="0.2">
      <c r="A53" s="9">
        <v>6865</v>
      </c>
      <c r="B53" s="10"/>
      <c r="D53" s="11" t="str">
        <f>VLOOKUP(A53,[1]leden!A$1:C$65536,2,FALSE)</f>
        <v>JACOBS Yves</v>
      </c>
      <c r="E53" s="12"/>
      <c r="F53" s="12"/>
      <c r="G53" s="12"/>
      <c r="H53" s="12"/>
      <c r="I53" s="12"/>
      <c r="J53" s="13"/>
      <c r="L53" s="14" t="str">
        <f>VLOOKUP(A53,[1]leden!A$1:C$65536,3,FALSE)</f>
        <v>BCGQ</v>
      </c>
      <c r="M53" s="15"/>
      <c r="O53" s="16" t="str">
        <f>VLOOKUP(A53,[1]leden!A$1:F$65536,6,FALSE)</f>
        <v>3°</v>
      </c>
      <c r="P53" s="16">
        <f>VLOOKUP(A53,[1]leden!A$1:D$65536,4,FALSE)</f>
        <v>0</v>
      </c>
      <c r="R53" s="16">
        <v>22</v>
      </c>
      <c r="S53" s="16">
        <v>50</v>
      </c>
      <c r="AP53" s="17">
        <f>ROUNDDOWN(AV53/AW53,3)</f>
        <v>0.44</v>
      </c>
      <c r="AQ53" s="18"/>
      <c r="AS53" s="19" t="str">
        <f>IF(AP53&lt;0.405,"OG",IF(AND(AP53&gt;=0.405,AP53&lt;0.495),"MG",IF(AND(AP53&gt;=0.495,AP53&lt;0.61),"PR",IF(AND(AP53&gt;=0.61,AP53&lt;0.765),"DPR",IF(AND(AP53&gt;=0.765,AP53&lt;0.95),"DRPR")))))</f>
        <v>MG</v>
      </c>
      <c r="AV53">
        <f>SUM(R53,U53,X53,AA53,AD53,AG53,AJ53,AM53)</f>
        <v>22</v>
      </c>
      <c r="AW53">
        <f>SUM(S53,V53,Y53,AB53,AE53,AH53,AK53,AN53)</f>
        <v>50</v>
      </c>
    </row>
    <row r="54" spans="1:49" ht="3" customHeight="1" x14ac:dyDescent="0.2">
      <c r="AP54" s="20"/>
      <c r="AQ54" s="20"/>
      <c r="AR54" s="20"/>
      <c r="AS54" s="20"/>
    </row>
    <row r="55" spans="1:49" x14ac:dyDescent="0.2">
      <c r="A55" s="9">
        <v>4399</v>
      </c>
      <c r="B55" s="10"/>
      <c r="D55" s="11" t="str">
        <f>VLOOKUP(A55,[1]leden!A$1:C$65536,2,FALSE)</f>
        <v>DIERKENS Antoine</v>
      </c>
      <c r="E55" s="12"/>
      <c r="F55" s="12"/>
      <c r="G55" s="12"/>
      <c r="H55" s="12"/>
      <c r="I55" s="12"/>
      <c r="J55" s="13"/>
      <c r="L55" s="14" t="str">
        <f>VLOOKUP(A55,[1]leden!A$1:C$65536,3,FALSE)</f>
        <v>UN</v>
      </c>
      <c r="M55" s="15"/>
      <c r="O55" s="16" t="str">
        <f>VLOOKUP(A55,[1]leden!A$1:F$65536,6,FALSE)</f>
        <v>2°</v>
      </c>
      <c r="P55" s="16">
        <f>VLOOKUP(A55,[1]leden!A$1:D$65536,4,FALSE)</f>
        <v>0</v>
      </c>
      <c r="R55" s="16">
        <v>11</v>
      </c>
      <c r="S55" s="16">
        <v>40</v>
      </c>
      <c r="AP55" s="17">
        <f>ROUNDDOWN(AV55/AW55,3)</f>
        <v>0.27500000000000002</v>
      </c>
      <c r="AQ55" s="18"/>
      <c r="AS55" s="19" t="str">
        <f>IF(AP55&lt;0.495,"OG",IF(AND(AP55&gt;=0.495,AP55&lt;0.61),"MG",IF(AND(AP55&gt;=0.61,AP55&lt;0.765),"PR",IF(AND(AP55&gt;=0.795,AP55&lt;0.95),"DPR",IF(AP55&gt;=0.95,"DRPR")))))</f>
        <v>OG</v>
      </c>
      <c r="AV55">
        <f>SUM(R55,U55,X55,AA55,AD55,AG55,AJ55,AM55)</f>
        <v>11</v>
      </c>
      <c r="AW55">
        <f>SUM(S55,V55,Y55,AB55,AE55,AH55,AK55,AN55)</f>
        <v>40</v>
      </c>
    </row>
    <row r="56" spans="1:49" ht="3" customHeight="1" x14ac:dyDescent="0.2">
      <c r="AP56" s="20"/>
      <c r="AQ56" s="20"/>
      <c r="AR56" s="20"/>
      <c r="AS56" s="20"/>
    </row>
    <row r="57" spans="1:49" x14ac:dyDescent="0.2">
      <c r="A57" s="9">
        <v>9526</v>
      </c>
      <c r="B57" s="10"/>
      <c r="D57" s="11" t="str">
        <f>VLOOKUP(A57,[1]leden!A$1:C$65536,2,FALSE)</f>
        <v>LEURIDON Jean-Pierre</v>
      </c>
      <c r="E57" s="12"/>
      <c r="F57" s="12"/>
      <c r="G57" s="12"/>
      <c r="H57" s="12"/>
      <c r="I57" s="12"/>
      <c r="J57" s="13"/>
      <c r="L57" s="14" t="str">
        <f>VLOOKUP(A57,[1]leden!A$1:C$65536,3,FALSE)</f>
        <v>UN</v>
      </c>
      <c r="M57" s="15"/>
      <c r="O57" s="16" t="str">
        <f>VLOOKUP(A57,[1]leden!A$1:F$65536,6,FALSE)</f>
        <v>2°</v>
      </c>
      <c r="P57" s="16">
        <f>VLOOKUP(A57,[1]leden!A$1:D$65536,4,FALSE)</f>
        <v>0</v>
      </c>
      <c r="R57" s="16">
        <v>11</v>
      </c>
      <c r="S57" s="16">
        <v>40</v>
      </c>
      <c r="AP57" s="17">
        <f>ROUNDDOWN(AV57/AW57,3)</f>
        <v>0.27500000000000002</v>
      </c>
      <c r="AQ57" s="18"/>
      <c r="AS57" s="19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11</v>
      </c>
      <c r="AW57">
        <f>SUM(S57,V57,Y57,AB57,AE57,AH57,AK57,AN57)</f>
        <v>40</v>
      </c>
    </row>
    <row r="58" spans="1:49" ht="3" customHeight="1" x14ac:dyDescent="0.2">
      <c r="AP58" s="20"/>
      <c r="AQ58" s="20"/>
      <c r="AR58" s="20"/>
      <c r="AS58" s="20"/>
    </row>
    <row r="59" spans="1:49" x14ac:dyDescent="0.2">
      <c r="A59" s="9">
        <v>7462</v>
      </c>
      <c r="B59" s="10"/>
      <c r="D59" s="11" t="str">
        <f>VLOOKUP(A59,[1]leden!A$1:C$65536,2,FALSE)</f>
        <v>CREYF Fernand</v>
      </c>
      <c r="E59" s="12"/>
      <c r="F59" s="12"/>
      <c r="G59" s="12"/>
      <c r="H59" s="12"/>
      <c r="I59" s="12"/>
      <c r="J59" s="13"/>
      <c r="L59" s="14" t="str">
        <f>VLOOKUP(A59,[1]leden!A$1:C$65536,3,FALSE)</f>
        <v>K.BR</v>
      </c>
      <c r="M59" s="15"/>
      <c r="O59" s="16" t="str">
        <f>VLOOKUP(A59,[1]leden!A$1:F$65536,6,FALSE)</f>
        <v>2°</v>
      </c>
      <c r="P59" s="16">
        <f>VLOOKUP(A59,[1]leden!A$1:D$65536,4,FALSE)</f>
        <v>0</v>
      </c>
      <c r="R59" s="16">
        <v>26</v>
      </c>
      <c r="S59" s="16">
        <v>64</v>
      </c>
      <c r="AP59" s="17">
        <f>ROUNDDOWN(AV59/AW59,3)</f>
        <v>0.40600000000000003</v>
      </c>
      <c r="AQ59" s="18"/>
      <c r="AS59" s="19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26</v>
      </c>
      <c r="AW59">
        <f>SUM(S59,V59,Y59,AB59,AE59,AH59,AK59,AN59)</f>
        <v>64</v>
      </c>
    </row>
    <row r="60" spans="1:49" ht="4.5" customHeight="1" x14ac:dyDescent="0.2">
      <c r="P60" s="16"/>
      <c r="AS60" s="19"/>
    </row>
    <row r="61" spans="1:49" x14ac:dyDescent="0.2">
      <c r="A61" s="9">
        <v>6680</v>
      </c>
      <c r="B61" s="10"/>
      <c r="D61" s="11" t="str">
        <f>VLOOKUP(A61,[1]leden!A$1:C$65536,2,FALSE)</f>
        <v>FLAMEE Kurt</v>
      </c>
      <c r="E61" s="12"/>
      <c r="F61" s="12"/>
      <c r="G61" s="12"/>
      <c r="H61" s="12"/>
      <c r="I61" s="12"/>
      <c r="J61" s="13"/>
      <c r="L61" s="14" t="str">
        <f>VLOOKUP(A61,[1]leden!A$1:C$65536,3,FALSE)</f>
        <v>K.BR</v>
      </c>
      <c r="M61" s="15"/>
      <c r="O61" s="16" t="str">
        <f>VLOOKUP(A61,[1]leden!A$1:F$65536,6,FALSE)</f>
        <v>2°</v>
      </c>
      <c r="P61" s="16">
        <f>VLOOKUP(A61,[1]leden!A$1:D$65536,4,FALSE)</f>
        <v>0</v>
      </c>
      <c r="R61" s="16">
        <v>17</v>
      </c>
      <c r="S61" s="16">
        <v>43</v>
      </c>
      <c r="AP61" s="17">
        <f>ROUNDDOWN(AV61/AW61,3)</f>
        <v>0.39500000000000002</v>
      </c>
      <c r="AQ61" s="18"/>
      <c r="AS61" s="19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17</v>
      </c>
      <c r="AW61">
        <f>SUM(S61,V61,Y61,AB61,AE61,AH61,AK61,AN61)</f>
        <v>43</v>
      </c>
    </row>
    <row r="62" spans="1:49" ht="3" customHeight="1" x14ac:dyDescent="0.2">
      <c r="P62" s="16"/>
      <c r="AS62" s="19"/>
    </row>
    <row r="63" spans="1:49" x14ac:dyDescent="0.2">
      <c r="A63" s="9">
        <v>4490</v>
      </c>
      <c r="B63" s="10"/>
      <c r="D63" s="11" t="str">
        <f>VLOOKUP(A63,[1]leden!A$1:C$65536,2,FALSE)</f>
        <v>VAN LANCKER Pierre</v>
      </c>
      <c r="E63" s="12"/>
      <c r="F63" s="12"/>
      <c r="G63" s="12"/>
      <c r="H63" s="12"/>
      <c r="I63" s="12"/>
      <c r="J63" s="13"/>
      <c r="L63" s="14" t="str">
        <f>VLOOKUP(A63,[1]leden!A$1:C$65536,3,FALSE)</f>
        <v>K.EBC</v>
      </c>
      <c r="M63" s="15"/>
      <c r="O63" s="16" t="str">
        <f>VLOOKUP(A63,[1]leden!A$1:F$65536,6,FALSE)</f>
        <v>2°</v>
      </c>
      <c r="P63" s="16">
        <f>VLOOKUP(A63,[1]leden!A$1:D$65536,4,FALSE)</f>
        <v>0</v>
      </c>
      <c r="R63" s="16">
        <v>25</v>
      </c>
      <c r="S63" s="16">
        <v>82</v>
      </c>
      <c r="AP63" s="17">
        <f>ROUNDDOWN(AV63/AW63,3)</f>
        <v>0.30399999999999999</v>
      </c>
      <c r="AQ63" s="18"/>
      <c r="AS63" s="19" t="str">
        <f>IF(AP63&lt;0.495,"OG",IF(AND(AP63&gt;=0.495,AP63&lt;0.61),"MG",IF(AND(AP63&gt;=0.61,AP63&lt;0.765),"PR",IF(AND(AP63&gt;=0.795,AP63&lt;0.95),"DPR",IF(AP63&gt;=0.95,"DRPR")))))</f>
        <v>OG</v>
      </c>
      <c r="AV63">
        <f>SUM(R63,U63,X63,AA63,AD63,AG63,AJ63,AM63)</f>
        <v>25</v>
      </c>
      <c r="AW63">
        <f>SUM(S63,V63,Y63,AB63,AE63,AH63,AK63,AN63)</f>
        <v>82</v>
      </c>
    </row>
    <row r="64" spans="1:49" ht="4.5" customHeight="1" x14ac:dyDescent="0.2">
      <c r="P64" s="16"/>
    </row>
    <row r="65" spans="1:49" x14ac:dyDescent="0.2">
      <c r="A65" s="9">
        <v>9524</v>
      </c>
      <c r="B65" s="10"/>
      <c r="D65" s="11" t="str">
        <f>VLOOKUP(A65,[1]leden!A$1:C$65536,2,FALSE)</f>
        <v>CLAERHOUT Robin</v>
      </c>
      <c r="E65" s="12"/>
      <c r="F65" s="12"/>
      <c r="G65" s="12"/>
      <c r="H65" s="12"/>
      <c r="I65" s="12"/>
      <c r="J65" s="13"/>
      <c r="L65" s="14" t="str">
        <f>VLOOKUP(A65,[1]leden!A$1:C$65536,3,FALSE)</f>
        <v>K.EBC</v>
      </c>
      <c r="M65" s="15"/>
      <c r="O65" s="16" t="str">
        <f>VLOOKUP(A65,[1]leden!A$1:F$65536,6,FALSE)</f>
        <v>2°</v>
      </c>
      <c r="P65" s="16">
        <f>VLOOKUP(A65,[1]leden!A$1:D$65536,4,FALSE)</f>
        <v>0</v>
      </c>
      <c r="R65" s="16">
        <v>27</v>
      </c>
      <c r="S65" s="16">
        <v>47</v>
      </c>
      <c r="AP65" s="17">
        <f>ROUNDDOWN(AV65/AW65,3)</f>
        <v>0.57399999999999995</v>
      </c>
      <c r="AQ65" s="18"/>
      <c r="AS65" s="19" t="str">
        <f>IF(AP65&lt;0.495,"OG",IF(AND(AP65&gt;=0.495,AP65&lt;0.61),"MG",IF(AND(AP65&gt;=0.61,AP65&lt;0.765),"PR",IF(AND(AP65&gt;=0.795,AP65&lt;0.95),"DPR",IF(AP65&gt;=0.95,"DRPR")))))</f>
        <v>MG</v>
      </c>
      <c r="AV65">
        <f>SUM(R65,U65,X65,AA65,AD65,AG65,AJ65,AM65)</f>
        <v>27</v>
      </c>
      <c r="AW65">
        <f>SUM(S65,V65,Y65,AB65,AE65,AH65,AK65,AN65)</f>
        <v>47</v>
      </c>
    </row>
    <row r="66" spans="1:49" ht="4.5" customHeight="1" x14ac:dyDescent="0.2">
      <c r="AP66" s="20"/>
      <c r="AQ66" s="20"/>
      <c r="AR66" s="20"/>
      <c r="AS66" s="20"/>
    </row>
    <row r="67" spans="1:49" x14ac:dyDescent="0.2">
      <c r="A67" s="9">
        <v>4894</v>
      </c>
      <c r="B67" s="10"/>
      <c r="D67" s="11" t="str">
        <f>VLOOKUP(A67,[1]leden!A$1:C$65536,2,FALSE)</f>
        <v>DAELMAN Walther</v>
      </c>
      <c r="E67" s="12"/>
      <c r="F67" s="12"/>
      <c r="G67" s="12"/>
      <c r="H67" s="12"/>
      <c r="I67" s="12"/>
      <c r="J67" s="13"/>
      <c r="L67" s="14" t="str">
        <f>VLOOKUP(A67,[1]leden!A$1:C$65536,3,FALSE)</f>
        <v>BCSK</v>
      </c>
      <c r="M67" s="15"/>
      <c r="O67" s="16" t="str">
        <f>VLOOKUP(A67,[1]leden!A$1:F$65536,6,FALSE)</f>
        <v>2°</v>
      </c>
      <c r="P67" s="16">
        <f>VLOOKUP(A67,[1]leden!A$1:D$65536,4,FALSE)</f>
        <v>0</v>
      </c>
      <c r="R67" s="16">
        <v>22</v>
      </c>
      <c r="S67" s="16">
        <v>55</v>
      </c>
      <c r="AP67" s="17">
        <f>ROUNDDOWN(AV67/AW67,3)</f>
        <v>0.4</v>
      </c>
      <c r="AQ67" s="18"/>
      <c r="AS67" s="19" t="str">
        <f>IF(AP67&lt;0.495,"OG",IF(AND(AP67&gt;=0.495,AP67&lt;0.61),"MG",IF(AND(AP67&gt;=0.61,AP67&lt;0.765),"PR",IF(AND(AP67&gt;=0.795,AP67&lt;0.95),"DPR",IF(AP67&gt;=0.95,"DRPR")))))</f>
        <v>OG</v>
      </c>
      <c r="AV67">
        <f>SUM(R67,U67,X67,AA67,AD67,AG67,AJ67,AM67)</f>
        <v>22</v>
      </c>
      <c r="AW67">
        <f>SUM(S67,V67,Y67,AB67,AE67,AH67,AK67,AN67)</f>
        <v>55</v>
      </c>
    </row>
    <row r="68" spans="1:49" ht="3.75" customHeight="1" x14ac:dyDescent="0.2">
      <c r="AP68" s="20"/>
      <c r="AQ68" s="20"/>
      <c r="AR68" s="20"/>
      <c r="AS68" s="20"/>
    </row>
    <row r="69" spans="1:49" x14ac:dyDescent="0.2">
      <c r="A69" s="9">
        <v>4425</v>
      </c>
      <c r="B69" s="10"/>
      <c r="D69" s="11" t="str">
        <f>VLOOKUP(A69,[1]leden!A$1:C$65536,2,FALSE)</f>
        <v>GEVAERT André</v>
      </c>
      <c r="E69" s="12"/>
      <c r="F69" s="12"/>
      <c r="G69" s="12"/>
      <c r="H69" s="12"/>
      <c r="I69" s="12"/>
      <c r="J69" s="13"/>
      <c r="L69" s="14" t="str">
        <f>VLOOKUP(A69,[1]leden!A$1:C$65536,3,FALSE)</f>
        <v>K. ED</v>
      </c>
      <c r="M69" s="15"/>
      <c r="O69" s="16" t="str">
        <f>VLOOKUP(A69,[1]leden!A$1:F$65536,6,FALSE)</f>
        <v>2°</v>
      </c>
      <c r="P69" s="16">
        <f>VLOOKUP(A69,[1]leden!A$1:D$65536,4,FALSE)</f>
        <v>0</v>
      </c>
      <c r="R69" s="16">
        <v>18</v>
      </c>
      <c r="S69" s="16">
        <v>58</v>
      </c>
      <c r="AP69" s="17">
        <f>ROUNDDOWN(AV69/AW69,3)</f>
        <v>0.31</v>
      </c>
      <c r="AQ69" s="18"/>
      <c r="AS69" s="19" t="str">
        <f>IF(AP69&lt;0.495,"OG",IF(AND(AP69&gt;=0.495,AP69&lt;0.61),"MG",IF(AND(AP69&gt;=0.61,AP69&lt;0.765),"PR",IF(AND(AP69&gt;=0.795,AP69&lt;0.95),"DPR",IF(AP69&gt;=0.95,"DRPR")))))</f>
        <v>OG</v>
      </c>
      <c r="AV69">
        <f>SUM(R69,U69,X69,AA69,AD69,AG69,AJ69,AM69)</f>
        <v>18</v>
      </c>
      <c r="AW69">
        <f>SUM(S69,V69,Y69,AB69,AE69,AH69,AK69,AN69)</f>
        <v>58</v>
      </c>
    </row>
    <row r="70" spans="1:49" ht="3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2"/>
      <c r="AT70" s="21"/>
      <c r="AU70" s="21"/>
      <c r="AV70" s="21"/>
      <c r="AW70" s="21"/>
    </row>
    <row r="71" spans="1:49" x14ac:dyDescent="0.2">
      <c r="A71" s="9">
        <v>2061</v>
      </c>
      <c r="B71" s="10"/>
      <c r="D71" s="11" t="str">
        <f>VLOOKUP(A71,[1]leden!A$1:C$65536,2,FALSE)</f>
        <v>MERTENS Eddy</v>
      </c>
      <c r="E71" s="12"/>
      <c r="F71" s="12"/>
      <c r="G71" s="12"/>
      <c r="H71" s="12"/>
      <c r="I71" s="12"/>
      <c r="J71" s="13"/>
      <c r="L71" s="14" t="str">
        <f>VLOOKUP(A71,[1]leden!A$1:C$65536,3,FALSE)</f>
        <v>KOH</v>
      </c>
      <c r="M71" s="15"/>
      <c r="O71" s="16" t="str">
        <f>VLOOKUP(A71,[1]leden!A$1:F$65536,6,FALSE)</f>
        <v>2°</v>
      </c>
      <c r="P71" s="16">
        <f>VLOOKUP(A71,[1]leden!A$1:D$65536,4,FALSE)</f>
        <v>0</v>
      </c>
      <c r="R71" s="16">
        <v>21</v>
      </c>
      <c r="S71" s="16">
        <v>53</v>
      </c>
      <c r="AP71" s="17">
        <f>ROUNDDOWN(AV71/AW71,3)</f>
        <v>0.39600000000000002</v>
      </c>
      <c r="AQ71" s="18"/>
      <c r="AS71" s="19" t="str">
        <f>IF(AP71&lt;0.495,"OG",IF(AND(AP71&gt;=0.495,AP71&lt;0.61),"MG",IF(AND(AP71&gt;=0.61,AP71&lt;0.765),"PR",IF(AND(AP71&gt;=0.795,AP71&lt;0.95),"DPR",IF(AP71&gt;=0.95,"DRPR")))))</f>
        <v>OG</v>
      </c>
      <c r="AV71">
        <f>SUM(R71,U71,X71,AA71,AD71,AG71,AJ71,AM71)</f>
        <v>21</v>
      </c>
      <c r="AW71">
        <f>SUM(S71,V71,Y71,AB71,AE71,AH71,AK71,AN71)</f>
        <v>53</v>
      </c>
    </row>
    <row r="72" spans="1:49" ht="4.5" customHeight="1" x14ac:dyDescent="0.2">
      <c r="P72" s="16"/>
      <c r="AS72" s="19"/>
    </row>
    <row r="73" spans="1:49" x14ac:dyDescent="0.2">
      <c r="A73" s="9">
        <v>4276</v>
      </c>
      <c r="B73" s="10"/>
      <c r="D73" s="11" t="str">
        <f>VLOOKUP(A73,[1]leden!A$1:C$65536,2,FALSE)</f>
        <v>VAN WESEMAEL Walter</v>
      </c>
      <c r="E73" s="12"/>
      <c r="F73" s="12"/>
      <c r="G73" s="12"/>
      <c r="H73" s="12"/>
      <c r="I73" s="12"/>
      <c r="J73" s="13"/>
      <c r="L73" s="14" t="str">
        <f>VLOOKUP(A73,[1]leden!A$1:C$65536,3,FALSE)</f>
        <v>OBA</v>
      </c>
      <c r="M73" s="15"/>
      <c r="O73" s="16" t="str">
        <f>VLOOKUP(A73,[1]leden!A$1:F$65536,6,FALSE)</f>
        <v>2°</v>
      </c>
      <c r="P73" s="16">
        <f>VLOOKUP(A73,[1]leden!A$1:D$65536,4,FALSE)</f>
        <v>0</v>
      </c>
      <c r="R73" s="16">
        <v>24</v>
      </c>
      <c r="S73" s="16">
        <v>47</v>
      </c>
      <c r="AP73" s="17">
        <f>ROUNDDOWN(AV73/AW73,3)</f>
        <v>0.51</v>
      </c>
      <c r="AQ73" s="18"/>
      <c r="AS73" s="19" t="str">
        <f>IF(AP73&lt;0.495,"OG",IF(AND(AP73&gt;=0.495,AP73&lt;0.61),"MG",IF(AND(AP73&gt;=0.61,AP73&lt;0.765),"PR",IF(AND(AP73&gt;=0.795,AP73&lt;0.95),"DPR",IF(AP73&gt;=0.95,"DRPR")))))</f>
        <v>MG</v>
      </c>
      <c r="AV73">
        <f>SUM(R73,U73,X73,AA73,AD73,AG73,AJ73,AM73)</f>
        <v>24</v>
      </c>
      <c r="AW73">
        <f>SUM(S73,V73,Y73,AB73,AE73,AH73,AK73,AN73)</f>
        <v>47</v>
      </c>
    </row>
    <row r="74" spans="1:49" ht="4.5" customHeight="1" x14ac:dyDescent="0.2">
      <c r="P74" s="16"/>
      <c r="AS74" s="19"/>
    </row>
    <row r="75" spans="1:49" x14ac:dyDescent="0.2">
      <c r="A75" s="9">
        <v>1156</v>
      </c>
      <c r="B75" s="10"/>
      <c r="D75" s="11" t="str">
        <f>VLOOKUP(A75,[1]leden!A$1:C$65536,2,FALSE)</f>
        <v>GOEMAERE Yves</v>
      </c>
      <c r="E75" s="12"/>
      <c r="F75" s="12"/>
      <c r="G75" s="12"/>
      <c r="H75" s="12"/>
      <c r="I75" s="12"/>
      <c r="J75" s="13"/>
      <c r="L75" s="14" t="str">
        <f>VLOOKUP(A75,[1]leden!A$1:C$65536,3,FALSE)</f>
        <v>OBA</v>
      </c>
      <c r="M75" s="15"/>
      <c r="O75" s="16" t="str">
        <f>VLOOKUP(A75,[1]leden!A$1:F$65536,6,FALSE)</f>
        <v>2°</v>
      </c>
      <c r="P75" s="16">
        <f>VLOOKUP(A75,[1]leden!A$1:D$65536,4,FALSE)</f>
        <v>0</v>
      </c>
      <c r="R75" s="16">
        <v>23</v>
      </c>
      <c r="S75" s="16">
        <v>55</v>
      </c>
      <c r="AP75" s="17">
        <f>ROUNDDOWN(AV75/AW75,3)</f>
        <v>0.41799999999999998</v>
      </c>
      <c r="AQ75" s="18"/>
      <c r="AS75" s="19" t="str">
        <f>IF(AP75&lt;0.495,"OG",IF(AND(AP75&gt;=0.495,AP75&lt;0.61),"MG",IF(AND(AP75&gt;=0.61,AP75&lt;0.765),"PR",IF(AND(AP75&gt;=0.795,AP75&lt;0.95),"DPR",IF(AP75&gt;=0.95,"DRPR")))))</f>
        <v>OG</v>
      </c>
      <c r="AV75">
        <f>SUM(R75,U75,X75,AA75,AD75,AG75,AJ75,AM75)</f>
        <v>23</v>
      </c>
      <c r="AW75">
        <f>SUM(S75,V75,Y75,AB75,AE75,AH75,AK75,AN75)</f>
        <v>55</v>
      </c>
    </row>
    <row r="76" spans="1:49" ht="3" customHeight="1" x14ac:dyDescent="0.2">
      <c r="P76" s="16"/>
      <c r="AS76" s="19"/>
    </row>
    <row r="77" spans="1:49" x14ac:dyDescent="0.2">
      <c r="A77" s="9">
        <v>4920</v>
      </c>
      <c r="B77" s="10"/>
      <c r="D77" s="11" t="str">
        <f>VLOOKUP(A77,[1]leden!A$1:C$65536,2,FALSE)</f>
        <v>HEERWEGH Robert</v>
      </c>
      <c r="E77" s="12"/>
      <c r="F77" s="12"/>
      <c r="G77" s="12"/>
      <c r="H77" s="12"/>
      <c r="I77" s="12"/>
      <c r="J77" s="13"/>
      <c r="L77" s="14" t="str">
        <f>VLOOKUP(A77,[1]leden!A$1:C$65536,3,FALSE)</f>
        <v>K.SNBA</v>
      </c>
      <c r="M77" s="15"/>
      <c r="O77" s="16" t="str">
        <f>VLOOKUP(A77,[1]leden!A$1:F$65536,6,FALSE)</f>
        <v>2°</v>
      </c>
      <c r="P77" s="16">
        <f>VLOOKUP(A77,[1]leden!A$1:D$65536,4,FALSE)</f>
        <v>0</v>
      </c>
      <c r="R77" s="16">
        <v>20</v>
      </c>
      <c r="S77" s="16">
        <v>58</v>
      </c>
      <c r="AP77" s="17">
        <f>ROUNDDOWN(AV77/AW77,3)</f>
        <v>0.34399999999999997</v>
      </c>
      <c r="AQ77" s="18"/>
      <c r="AS77" s="19" t="str">
        <f>IF(AP77&lt;0.495,"OG",IF(AND(AP77&gt;=0.495,AP77&lt;0.61),"MG",IF(AND(AP77&gt;=0.61,AP77&lt;0.765),"PR",IF(AND(AP77&gt;=0.795,AP77&lt;0.95),"DPR",IF(AP77&gt;=0.95,"DRPR")))))</f>
        <v>OG</v>
      </c>
      <c r="AV77">
        <f>SUM(R77,U77,X77,AA77,AD77,AG77,AJ77,AM77)</f>
        <v>20</v>
      </c>
      <c r="AW77">
        <f>SUM(S77,V77,Y77,AB77,AE77,AH77,AK77,AN77)</f>
        <v>58</v>
      </c>
    </row>
    <row r="78" spans="1:49" ht="4.5" customHeight="1" x14ac:dyDescent="0.2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P78" s="20"/>
      <c r="AQ78" s="20"/>
      <c r="AR78" s="20"/>
      <c r="AS78" s="20"/>
    </row>
    <row r="79" spans="1:49" x14ac:dyDescent="0.2">
      <c r="A79" s="9">
        <v>2061</v>
      </c>
      <c r="B79" s="10"/>
      <c r="D79" s="11" t="str">
        <f>VLOOKUP(A79,[1]leden!A$1:C$65536,2,FALSE)</f>
        <v>MERTENS Eddy</v>
      </c>
      <c r="E79" s="12"/>
      <c r="F79" s="12"/>
      <c r="G79" s="12"/>
      <c r="H79" s="12"/>
      <c r="I79" s="12"/>
      <c r="J79" s="13"/>
      <c r="L79" s="14" t="str">
        <f>VLOOKUP(A79,[1]leden!A$1:C$65536,3,FALSE)</f>
        <v>KOH</v>
      </c>
      <c r="M79" s="15"/>
      <c r="O79" s="16" t="str">
        <f>VLOOKUP(A79,[1]leden!A$1:F$65536,6,FALSE)</f>
        <v>2°</v>
      </c>
      <c r="P79" s="16">
        <f>VLOOKUP(A79,[1]leden!A$1:D$65536,4,FALSE)</f>
        <v>0</v>
      </c>
      <c r="R79" s="16">
        <v>21</v>
      </c>
      <c r="S79" s="16">
        <v>53</v>
      </c>
      <c r="AP79" s="17">
        <f>ROUNDDOWN(AV79/AW79,3)</f>
        <v>0.39600000000000002</v>
      </c>
      <c r="AQ79" s="18"/>
      <c r="AS79" s="19" t="str">
        <f>IF(AP79&lt;0.495,"OG",IF(AND(AP79&gt;=0.495,AP79&lt;0.61),"MG",IF(AND(AP79&gt;=0.61,AP79&lt;0.765),"PR",IF(AND(AP79&gt;=0.795,AP79&lt;0.95),"DPR",IF(AP79&gt;=0.95,"DRPR")))))</f>
        <v>OG</v>
      </c>
      <c r="AV79">
        <f>SUM(R79,U79,X79,AA79,AD79,AG79,AJ79,AM79)</f>
        <v>21</v>
      </c>
      <c r="AW79">
        <f>SUM(S79,V79,Y79,AB79,AE79,AH79,AK79,AN79)</f>
        <v>53</v>
      </c>
    </row>
    <row r="80" spans="1:49" ht="4.5" customHeight="1" x14ac:dyDescent="0.2">
      <c r="P80" s="16"/>
      <c r="AS80" s="19"/>
    </row>
    <row r="81" spans="1:49" x14ac:dyDescent="0.2">
      <c r="A81" s="9">
        <v>4276</v>
      </c>
      <c r="B81" s="10"/>
      <c r="D81" s="11" t="str">
        <f>VLOOKUP(A81,[1]leden!A$1:C$65536,2,FALSE)</f>
        <v>VAN WESEMAEL Walter</v>
      </c>
      <c r="E81" s="12"/>
      <c r="F81" s="12"/>
      <c r="G81" s="12"/>
      <c r="H81" s="12"/>
      <c r="I81" s="12"/>
      <c r="J81" s="13"/>
      <c r="L81" s="14" t="str">
        <f>VLOOKUP(A81,[1]leden!A$1:C$65536,3,FALSE)</f>
        <v>OBA</v>
      </c>
      <c r="M81" s="15"/>
      <c r="O81" s="16" t="str">
        <f>VLOOKUP(A81,[1]leden!A$1:F$65536,6,FALSE)</f>
        <v>2°</v>
      </c>
      <c r="P81" s="16">
        <f>VLOOKUP(A81,[1]leden!A$1:D$65536,4,FALSE)</f>
        <v>0</v>
      </c>
      <c r="R81" s="16">
        <v>24</v>
      </c>
      <c r="S81" s="16">
        <v>47</v>
      </c>
      <c r="AP81" s="17">
        <f>ROUNDDOWN(AV81/AW81,3)</f>
        <v>0.51</v>
      </c>
      <c r="AQ81" s="18"/>
      <c r="AS81" s="19" t="str">
        <f>IF(AP81&lt;0.495,"OG",IF(AND(AP81&gt;=0.495,AP81&lt;0.61),"MG",IF(AND(AP81&gt;=0.61,AP81&lt;0.765),"PR",IF(AND(AP81&gt;=0.795,AP81&lt;0.95),"DPR",IF(AP81&gt;=0.95,"DRPR")))))</f>
        <v>MG</v>
      </c>
      <c r="AV81">
        <f>SUM(R81,U81,X81,AA81,AD81,AG81,AJ81,AM81)</f>
        <v>24</v>
      </c>
      <c r="AW81">
        <f>SUM(S81,V81,Y81,AB81,AE81,AH81,AK81,AN81)</f>
        <v>47</v>
      </c>
    </row>
    <row r="82" spans="1:49" ht="4.5" customHeight="1" x14ac:dyDescent="0.2">
      <c r="P82" s="16"/>
      <c r="AS82" s="19"/>
    </row>
    <row r="83" spans="1:49" x14ac:dyDescent="0.2">
      <c r="A83" s="9">
        <v>1156</v>
      </c>
      <c r="B83" s="10"/>
      <c r="D83" s="11" t="str">
        <f>VLOOKUP(A83,[1]leden!A$1:C$65536,2,FALSE)</f>
        <v>GOEMAERE Yves</v>
      </c>
      <c r="E83" s="12"/>
      <c r="F83" s="12"/>
      <c r="G83" s="12"/>
      <c r="H83" s="12"/>
      <c r="I83" s="12"/>
      <c r="J83" s="13"/>
      <c r="L83" s="14" t="str">
        <f>VLOOKUP(A83,[1]leden!A$1:C$65536,3,FALSE)</f>
        <v>OBA</v>
      </c>
      <c r="M83" s="15"/>
      <c r="O83" s="16" t="str">
        <f>VLOOKUP(A83,[1]leden!A$1:F$65536,6,FALSE)</f>
        <v>2°</v>
      </c>
      <c r="P83" s="16">
        <f>VLOOKUP(A83,[1]leden!A$1:D$65536,4,FALSE)</f>
        <v>0</v>
      </c>
      <c r="R83" s="16">
        <v>23</v>
      </c>
      <c r="S83" s="16">
        <v>55</v>
      </c>
      <c r="AP83" s="17">
        <f>ROUNDDOWN(AV83/AW83,3)</f>
        <v>0.41799999999999998</v>
      </c>
      <c r="AQ83" s="18"/>
      <c r="AS83" s="19" t="str">
        <f>IF(AP83&lt;0.495,"OG",IF(AND(AP83&gt;=0.495,AP83&lt;0.61),"MG",IF(AND(AP83&gt;=0.61,AP83&lt;0.765),"PR",IF(AND(AP83&gt;=0.795,AP83&lt;0.95),"DPR",IF(AP83&gt;=0.95,"DRPR")))))</f>
        <v>OG</v>
      </c>
      <c r="AV83">
        <f>SUM(R83,U83,X83,AA83,AD83,AG83,AJ83,AM83)</f>
        <v>23</v>
      </c>
      <c r="AW83">
        <f>SUM(S83,V83,Y83,AB83,AE83,AH83,AK83,AN83)</f>
        <v>55</v>
      </c>
    </row>
    <row r="84" spans="1:49" ht="3" customHeight="1" x14ac:dyDescent="0.2">
      <c r="P84" s="16"/>
      <c r="AS84" s="19"/>
    </row>
    <row r="85" spans="1:49" x14ac:dyDescent="0.2">
      <c r="A85" s="9">
        <v>4920</v>
      </c>
      <c r="B85" s="10"/>
      <c r="D85" s="11" t="str">
        <f>VLOOKUP(A85,[1]leden!A$1:C$65536,2,FALSE)</f>
        <v>HEERWEGH Robert</v>
      </c>
      <c r="E85" s="12"/>
      <c r="F85" s="12"/>
      <c r="G85" s="12"/>
      <c r="H85" s="12"/>
      <c r="I85" s="12"/>
      <c r="J85" s="13"/>
      <c r="L85" s="14" t="str">
        <f>VLOOKUP(A85,[1]leden!A$1:C$65536,3,FALSE)</f>
        <v>K.SNBA</v>
      </c>
      <c r="M85" s="15"/>
      <c r="O85" s="16" t="str">
        <f>VLOOKUP(A85,[1]leden!A$1:F$65536,6,FALSE)</f>
        <v>2°</v>
      </c>
      <c r="P85" s="16">
        <f>VLOOKUP(A85,[1]leden!A$1:D$65536,4,FALSE)</f>
        <v>0</v>
      </c>
      <c r="R85" s="16">
        <v>20</v>
      </c>
      <c r="S85" s="16">
        <v>58</v>
      </c>
      <c r="AP85" s="17">
        <f>ROUNDDOWN(AV85/AW85,3)</f>
        <v>0.34399999999999997</v>
      </c>
      <c r="AQ85" s="18"/>
      <c r="AS85" s="19" t="str">
        <f>IF(AP85&lt;0.495,"OG",IF(AND(AP85&gt;=0.495,AP85&lt;0.61),"MG",IF(AND(AP85&gt;=0.61,AP85&lt;0.765),"PR",IF(AND(AP85&gt;=0.795,AP85&lt;0.95),"DPR",IF(AP85&gt;=0.95,"DRPR")))))</f>
        <v>OG</v>
      </c>
      <c r="AV85">
        <f>SUM(R85,U85,X85,AA85,AD85,AG85,AJ85,AM85)</f>
        <v>20</v>
      </c>
      <c r="AW85">
        <f>SUM(S85,V85,Y85,AB85,AE85,AH85,AK85,AN85)</f>
        <v>58</v>
      </c>
    </row>
    <row r="86" spans="1:49" ht="3.75" customHeight="1" x14ac:dyDescent="0.2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P86" s="20"/>
      <c r="AQ86" s="20"/>
      <c r="AR86" s="20"/>
      <c r="AS86" s="20"/>
    </row>
    <row r="87" spans="1:49" x14ac:dyDescent="0.2">
      <c r="A87" s="9">
        <v>4466</v>
      </c>
      <c r="B87" s="10"/>
      <c r="D87" s="11" t="str">
        <f>VLOOKUP(A87,[1]leden!A$1:C$65536,2,FALSE)</f>
        <v>TREMERIE Walter</v>
      </c>
      <c r="E87" s="12"/>
      <c r="F87" s="12"/>
      <c r="G87" s="12"/>
      <c r="H87" s="12"/>
      <c r="I87" s="12"/>
      <c r="J87" s="13"/>
      <c r="L87" s="14" t="str">
        <f>VLOOKUP(A87,[1]leden!A$1:C$65536,3,FALSE)</f>
        <v>GS</v>
      </c>
      <c r="M87" s="15"/>
      <c r="O87" s="16" t="str">
        <f>VLOOKUP(A87,[1]leden!A$1:F$65536,6,FALSE)</f>
        <v>2°</v>
      </c>
      <c r="P87" s="16">
        <f>VLOOKUP(A87,[1]leden!A$1:D$65536,4,FALSE)</f>
        <v>0</v>
      </c>
      <c r="R87" s="16">
        <v>15</v>
      </c>
      <c r="S87" s="16">
        <v>57</v>
      </c>
      <c r="AP87" s="17">
        <f>ROUNDDOWN(AV87/AW87,3)</f>
        <v>0.26300000000000001</v>
      </c>
      <c r="AQ87" s="18"/>
      <c r="AS87" s="19" t="str">
        <f>IF(AP87&lt;0.495,"OG",IF(AND(AP87&gt;=0.495,AP87&lt;0.61),"MG",IF(AND(AP87&gt;=0.61,AP87&lt;0.765),"PR",IF(AND(AP87&gt;=0.795,AP87&lt;0.95),"DPR",IF(AP87&gt;=0.95,"DRPR")))))</f>
        <v>OG</v>
      </c>
      <c r="AV87">
        <f>SUM(R87,U87,X87,AA87,AD87,AG87,AJ87,AM87)</f>
        <v>15</v>
      </c>
      <c r="AW87">
        <f>SUM(S87,V87,Y87,AB87,AE87,AH87,AK87,AN87)</f>
        <v>57</v>
      </c>
    </row>
    <row r="88" spans="1:49" ht="4.5" customHeight="1" x14ac:dyDescent="0.2">
      <c r="P88" s="16"/>
      <c r="AS88" s="19"/>
    </row>
    <row r="89" spans="1:49" x14ac:dyDescent="0.2">
      <c r="A89" s="9">
        <v>9063</v>
      </c>
      <c r="B89" s="10"/>
      <c r="D89" s="11" t="str">
        <f>VLOOKUP(A89,[1]leden!A$1:C$65536,2,FALSE)</f>
        <v>DE BECK Clery</v>
      </c>
      <c r="E89" s="12"/>
      <c r="F89" s="12"/>
      <c r="G89" s="12"/>
      <c r="H89" s="12"/>
      <c r="I89" s="12"/>
      <c r="J89" s="13"/>
      <c r="L89" s="14" t="str">
        <f>VLOOKUP(A89,[1]leden!A$1:C$65536,3,FALSE)</f>
        <v>K.STER</v>
      </c>
      <c r="M89" s="15"/>
      <c r="O89" s="16" t="str">
        <f>VLOOKUP(A89,[1]leden!A$1:F$65536,6,FALSE)</f>
        <v>2°</v>
      </c>
      <c r="P89" s="16">
        <f>VLOOKUP(A89,[1]leden!A$1:D$65536,4,FALSE)</f>
        <v>0</v>
      </c>
      <c r="R89" s="16">
        <v>25</v>
      </c>
      <c r="S89" s="16">
        <v>79</v>
      </c>
      <c r="AP89" s="17">
        <f>ROUNDDOWN(AV89/AW89,3)</f>
        <v>0.316</v>
      </c>
      <c r="AQ89" s="18"/>
      <c r="AS89" s="19" t="str">
        <f>IF(AP89&lt;0.495,"OG",IF(AND(AP89&gt;=0.495,AP89&lt;0.61),"MG",IF(AND(AP89&gt;=0.61,AP89&lt;0.765),"PR",IF(AND(AP89&gt;=0.795,AP89&lt;0.95),"DPR",IF(AP89&gt;=0.95,"DRPR")))))</f>
        <v>OG</v>
      </c>
      <c r="AV89">
        <f>SUM(R89,U89,X89,AA89,AD89,AG89,AJ89,AM89)</f>
        <v>25</v>
      </c>
      <c r="AW89">
        <f>SUM(S89,V89,Y89,AB89,AE89,AH89,AK89,AN89)</f>
        <v>79</v>
      </c>
    </row>
    <row r="90" spans="1:49" ht="3" customHeight="1" x14ac:dyDescent="0.2">
      <c r="P90" s="16"/>
      <c r="AS90" s="19"/>
    </row>
    <row r="91" spans="1:49" x14ac:dyDescent="0.2">
      <c r="A91" s="9">
        <v>8535</v>
      </c>
      <c r="B91" s="10"/>
      <c r="D91" s="11" t="str">
        <f>VLOOKUP(A91,[1]leden!A$1:C$65536,2,FALSE)</f>
        <v>DE WIN Guy</v>
      </c>
      <c r="E91" s="12"/>
      <c r="F91" s="12"/>
      <c r="G91" s="12"/>
      <c r="H91" s="12"/>
      <c r="I91" s="12"/>
      <c r="J91" s="13"/>
      <c r="L91" s="14" t="str">
        <f>VLOOKUP(A91,[1]leden!A$1:C$65536,3,FALSE)</f>
        <v>K.STER</v>
      </c>
      <c r="M91" s="15"/>
      <c r="O91" s="16" t="str">
        <f>VLOOKUP(A91,[1]leden!A$1:F$65536,6,FALSE)</f>
        <v>2°</v>
      </c>
      <c r="P91" s="16">
        <f>VLOOKUP(A91,[1]leden!A$1:D$65536,4,FALSE)</f>
        <v>0</v>
      </c>
      <c r="R91" s="16">
        <v>27</v>
      </c>
      <c r="S91" s="16">
        <v>58</v>
      </c>
      <c r="AP91" s="17">
        <f>ROUNDDOWN(AV91/AW91,3)</f>
        <v>0.46500000000000002</v>
      </c>
      <c r="AQ91" s="18"/>
      <c r="AS91" s="19" t="str">
        <f>IF(AP91&lt;0.495,"OG",IF(AND(AP91&gt;=0.495,AP91&lt;0.61),"MG",IF(AND(AP91&gt;=0.61,AP91&lt;0.765),"PR",IF(AND(AP91&gt;=0.795,AP91&lt;0.95),"DPR",IF(AP91&gt;=0.95,"DRPR")))))</f>
        <v>OG</v>
      </c>
      <c r="AV91">
        <f>SUM(R91,U91,X91,AA91,AD91,AG91,AJ91,AM91)</f>
        <v>27</v>
      </c>
      <c r="AW91">
        <f>SUM(S91,V91,Y91,AB91,AE91,AH91,AK91,AN91)</f>
        <v>58</v>
      </c>
    </row>
    <row r="92" spans="1:49" ht="4.5" customHeight="1" x14ac:dyDescent="0.2">
      <c r="P92" s="16"/>
    </row>
    <row r="93" spans="1:49" x14ac:dyDescent="0.2">
      <c r="A93" s="9">
        <v>4301</v>
      </c>
      <c r="B93" s="10"/>
      <c r="D93" s="11" t="str">
        <f>VLOOKUP(A93,[1]leden!A$1:C$65536,2,FALSE)</f>
        <v>VAN GOETHEM Glenn</v>
      </c>
      <c r="E93" s="12"/>
      <c r="F93" s="12"/>
      <c r="G93" s="12"/>
      <c r="H93" s="12"/>
      <c r="I93" s="12"/>
      <c r="J93" s="13"/>
      <c r="L93" s="14" t="str">
        <f>VLOOKUP(A93,[1]leden!A$1:C$65536,3,FALSE)</f>
        <v>SMA</v>
      </c>
      <c r="M93" s="15"/>
      <c r="O93" s="16" t="str">
        <f>VLOOKUP(A93,[1]leden!A$1:F$65536,6,FALSE)</f>
        <v>2°</v>
      </c>
      <c r="P93" s="16">
        <f>VLOOKUP(A93,[1]leden!A$1:D$65536,4,FALSE)</f>
        <v>0</v>
      </c>
      <c r="R93" s="16">
        <v>25</v>
      </c>
      <c r="S93" s="16">
        <v>59</v>
      </c>
      <c r="AP93" s="17">
        <f>ROUNDDOWN(AV93/AW93,3)</f>
        <v>0.42299999999999999</v>
      </c>
      <c r="AQ93" s="18"/>
      <c r="AS93" s="19" t="str">
        <f>IF(AP93&lt;0.495,"OG",IF(AND(AP93&gt;=0.495,AP93&lt;0.61),"MG",IF(AND(AP93&gt;=0.61,AP93&lt;0.765),"PR",IF(AND(AP93&gt;=0.795,AP93&lt;0.95),"DPR",IF(AP93&gt;=0.95,"DRPR")))))</f>
        <v>OG</v>
      </c>
      <c r="AV93">
        <f>SUM(R93,U93,X93,AA93,AD93,AG93,AJ93,AM93)</f>
        <v>25</v>
      </c>
      <c r="AW93">
        <f>SUM(S93,V93,Y93,AB93,AE93,AH93,AK93,AN93)</f>
        <v>59</v>
      </c>
    </row>
    <row r="94" spans="1:49" ht="3" customHeight="1" x14ac:dyDescent="0.2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P94" s="20"/>
      <c r="AQ94" s="20"/>
      <c r="AR94" s="20"/>
      <c r="AS94" s="20"/>
    </row>
    <row r="95" spans="1:49" x14ac:dyDescent="0.2">
      <c r="A95" s="9">
        <v>4778</v>
      </c>
      <c r="B95" s="10"/>
      <c r="D95" s="11" t="str">
        <f>VLOOKUP(A95,[1]leden!A$1:C$65536,2,FALSE)</f>
        <v>LEYN Philippe</v>
      </c>
      <c r="E95" s="12"/>
      <c r="F95" s="12"/>
      <c r="G95" s="12"/>
      <c r="H95" s="12"/>
      <c r="I95" s="12"/>
      <c r="J95" s="13"/>
      <c r="L95" s="14" t="str">
        <f>VLOOKUP(A95,[1]leden!A$1:C$65536,3,FALSE)</f>
        <v>DOS</v>
      </c>
      <c r="M95" s="15"/>
      <c r="O95" s="16" t="str">
        <f>VLOOKUP(A95,[1]leden!A$1:F$65536,6,FALSE)</f>
        <v>2°</v>
      </c>
      <c r="P95" s="16">
        <f>VLOOKUP(A95,[1]leden!A$1:D$65536,4,FALSE)</f>
        <v>0</v>
      </c>
      <c r="R95" s="16">
        <v>32</v>
      </c>
      <c r="S95" s="16">
        <v>57</v>
      </c>
      <c r="AP95" s="17">
        <f>ROUNDDOWN(AV95/AW95,3)</f>
        <v>0.56100000000000005</v>
      </c>
      <c r="AQ95" s="18"/>
      <c r="AS95" s="19" t="str">
        <f>IF(AP95&lt;0.495,"OG",IF(AND(AP95&gt;=0.495,AP95&lt;0.61),"MG",IF(AND(AP95&gt;=0.61,AP95&lt;0.765),"PR",IF(AND(AP95&gt;=0.795,AP95&lt;0.95),"DPR",IF(AP95&gt;=0.95,"DRPR")))))</f>
        <v>MG</v>
      </c>
      <c r="AV95">
        <f>SUM(R95,U95,X95,AA95,AD95,AG95,AJ95,AM95)</f>
        <v>32</v>
      </c>
      <c r="AW95">
        <f>SUM(S95,V95,Y95,AB95,AE95,AH95,AK95,AN95)</f>
        <v>57</v>
      </c>
    </row>
    <row r="96" spans="1:49" ht="6" customHeight="1" x14ac:dyDescent="0.2">
      <c r="P96" s="16"/>
    </row>
    <row r="97" spans="1:49" x14ac:dyDescent="0.2">
      <c r="A97" s="9">
        <v>8090</v>
      </c>
      <c r="B97" s="10"/>
      <c r="D97" s="11" t="str">
        <f>VLOOKUP(A97,[1]leden!A$1:C$65536,2,FALSE)</f>
        <v>VANLAUWE Stephan</v>
      </c>
      <c r="E97" s="12"/>
      <c r="F97" s="12"/>
      <c r="G97" s="12"/>
      <c r="H97" s="12"/>
      <c r="I97" s="12"/>
      <c r="J97" s="13"/>
      <c r="L97" s="14" t="str">
        <f>VLOOKUP(A97,[1]leden!A$1:C$65536,3,FALSE)</f>
        <v>DOS</v>
      </c>
      <c r="M97" s="15"/>
      <c r="O97" s="16" t="str">
        <f>VLOOKUP(A97,[1]leden!A$1:F$65536,6,FALSE)</f>
        <v>2°</v>
      </c>
      <c r="P97" s="16">
        <f>VLOOKUP(A97,[1]leden!A$1:D$65536,4,FALSE)</f>
        <v>0</v>
      </c>
      <c r="R97" s="16">
        <v>27</v>
      </c>
      <c r="S97" s="16">
        <v>63</v>
      </c>
      <c r="AP97" s="17">
        <f>ROUNDDOWN(AV97/AW97,3)</f>
        <v>0.42799999999999999</v>
      </c>
      <c r="AQ97" s="18"/>
      <c r="AS97" s="19" t="str">
        <f>IF(AP97&lt;0.405,"OG",IF(AND(AP97&gt;=0.405,AP97&lt;0.495),"MG",IF(AND(AP97&gt;=0.495,AP97&lt;0.61),"PR",IF(AND(AP97&gt;=0.61,AP97&lt;0.765),"DPR",IF(AND(AP97&gt;=0.765,AP97&lt;0.95),"DRPR")))))</f>
        <v>MG</v>
      </c>
      <c r="AV97">
        <f>SUM(R97,U97,X97,AA97,AD97,AG97,AJ97,AM97)</f>
        <v>27</v>
      </c>
      <c r="AW97">
        <f>SUM(S97,V97,Y97,AB97,AE97,AH97,AK97,AN97)</f>
        <v>63</v>
      </c>
    </row>
    <row r="98" spans="1:49" ht="3" customHeight="1" x14ac:dyDescent="0.2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P98" s="20"/>
      <c r="AQ98" s="20"/>
      <c r="AR98" s="20"/>
      <c r="AS98" s="20"/>
    </row>
    <row r="99" spans="1:49" x14ac:dyDescent="0.2">
      <c r="A99" s="9">
        <v>8888</v>
      </c>
      <c r="B99" s="10"/>
      <c r="D99" s="11" t="str">
        <f>VLOOKUP(A99,[1]leden!A$1:C$65536,2,FALSE)</f>
        <v>DE MEYER Erik</v>
      </c>
      <c r="E99" s="12"/>
      <c r="F99" s="12"/>
      <c r="G99" s="12"/>
      <c r="H99" s="12"/>
      <c r="I99" s="12"/>
      <c r="J99" s="13"/>
      <c r="L99" s="14" t="str">
        <f>VLOOKUP(A99,[1]leden!A$1:C$65536,3,FALSE)</f>
        <v>UN</v>
      </c>
      <c r="M99" s="15"/>
      <c r="O99" s="16" t="str">
        <f>VLOOKUP(A99,[1]leden!A$1:F$65536,6,FALSE)</f>
        <v>1°</v>
      </c>
      <c r="P99" s="16">
        <f>VLOOKUP(A99,[1]leden!A$1:D$65536,4,FALSE)</f>
        <v>0</v>
      </c>
      <c r="R99" s="16">
        <v>32</v>
      </c>
      <c r="S99" s="16">
        <v>82</v>
      </c>
      <c r="AP99" s="17">
        <f>ROUNDDOWN(AV99/AW99,3)</f>
        <v>0.39</v>
      </c>
      <c r="AQ99" s="18"/>
      <c r="AS99" s="19" t="str">
        <f>IF(AP99&lt;0.61,"OG",IF(AND(AP99&gt;=0.61,AP99&lt;0.765),"MG",IF(AND(AP99&gt;=0.765,AP99&lt;0.95),"PR",IF(AP99&gt;=0.95,"DPR"))))</f>
        <v>OG</v>
      </c>
      <c r="AV99">
        <f>SUM(R99,U99,X99,AA99,AD99,AG99,AJ99,AM99)</f>
        <v>32</v>
      </c>
      <c r="AW99">
        <f>SUM(S99,V99,Y99,AB99,AE99,AH99,AK99,AN99)</f>
        <v>82</v>
      </c>
    </row>
    <row r="100" spans="1:49" ht="3" customHeight="1" x14ac:dyDescent="0.2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P100" s="20"/>
      <c r="AQ100" s="20"/>
      <c r="AR100" s="20"/>
      <c r="AS100" s="20"/>
    </row>
    <row r="101" spans="1:49" x14ac:dyDescent="0.2">
      <c r="A101" s="9">
        <v>4267</v>
      </c>
      <c r="B101" s="10"/>
      <c r="D101" s="11" t="str">
        <f>VLOOKUP(A101,[1]leden!A$1:C$65536,2,FALSE)</f>
        <v>THOMAS Peter</v>
      </c>
      <c r="E101" s="12"/>
      <c r="F101" s="12"/>
      <c r="G101" s="12"/>
      <c r="H101" s="12"/>
      <c r="I101" s="12"/>
      <c r="J101" s="13"/>
      <c r="L101" s="14" t="str">
        <f>VLOOKUP(A101,[1]leden!A$1:C$65536,3,FALSE)</f>
        <v>K.BR</v>
      </c>
      <c r="M101" s="15"/>
      <c r="O101" s="16" t="str">
        <f>VLOOKUP(A101,[1]leden!A$1:F$65536,6,FALSE)</f>
        <v>1°</v>
      </c>
      <c r="P101" s="16">
        <f>VLOOKUP(A101,[1]leden!A$1:D$65536,4,FALSE)</f>
        <v>0</v>
      </c>
      <c r="R101" s="16">
        <v>26</v>
      </c>
      <c r="S101" s="16">
        <v>49</v>
      </c>
      <c r="AP101" s="17">
        <f>ROUNDDOWN(AV101/AW101,3)</f>
        <v>0.53</v>
      </c>
      <c r="AQ101" s="18"/>
      <c r="AS101" s="19" t="str">
        <f>IF(AP101&lt;0.61,"OG",IF(AND(AP101&gt;=0.61,AP101&lt;0.765),"MG",IF(AND(AP101&gt;=0.765,AP101&lt;0.95),"PR",IF(AP101&gt;=0.95,"DPR"))))</f>
        <v>OG</v>
      </c>
      <c r="AV101">
        <f>SUM(R101,U101,X101,AA101,AD101,AG101,AJ101,AM101)</f>
        <v>26</v>
      </c>
      <c r="AW101">
        <f>SUM(S101,V101,Y101,AB101,AE101,AH101,AK101,AN101)</f>
        <v>49</v>
      </c>
    </row>
    <row r="102" spans="1:49" ht="3.75" customHeight="1" x14ac:dyDescent="0.2">
      <c r="P102" s="16"/>
    </row>
    <row r="103" spans="1:49" x14ac:dyDescent="0.2">
      <c r="A103" s="9">
        <v>4545</v>
      </c>
      <c r="B103" s="10"/>
      <c r="D103" s="11" t="str">
        <f>VLOOKUP(A103,[1]leden!A$1:C$65536,2,FALSE)</f>
        <v>GOETHALS Armand</v>
      </c>
      <c r="E103" s="12"/>
      <c r="F103" s="12"/>
      <c r="G103" s="12"/>
      <c r="H103" s="12"/>
      <c r="I103" s="12"/>
      <c r="J103" s="13"/>
      <c r="L103" s="14" t="str">
        <f>VLOOKUP(A103,[1]leden!A$1:C$65536,3,FALSE)</f>
        <v>K.EBC</v>
      </c>
      <c r="M103" s="15"/>
      <c r="O103" s="16" t="str">
        <f>VLOOKUP(A103,[1]leden!A$1:F$65536,6,FALSE)</f>
        <v>1°</v>
      </c>
      <c r="P103" s="16">
        <f>VLOOKUP(A103,[1]leden!A$1:D$65536,4,FALSE)</f>
        <v>0</v>
      </c>
      <c r="R103" s="16">
        <v>27</v>
      </c>
      <c r="S103" s="16">
        <v>45</v>
      </c>
      <c r="AP103" s="17">
        <f>ROUNDDOWN(AV103/AW103,3)</f>
        <v>0.6</v>
      </c>
      <c r="AQ103" s="18"/>
      <c r="AS103" s="19" t="str">
        <f>IF(AP103&lt;0.61,"OG",IF(AND(AP103&gt;=0.61,AP103&lt;0.765),"MG",IF(AND(AP103&gt;=0.765,AP103&lt;0.95),"PR",IF(AP103&gt;=0.95,"DPR"))))</f>
        <v>OG</v>
      </c>
      <c r="AV103">
        <f>SUM(R103,U103,X103,AA103,AD103,AG103,AJ103,AM103)</f>
        <v>27</v>
      </c>
      <c r="AW103">
        <f>SUM(S103,V103,Y103,AB103,AE103,AH103,AK103,AN103)</f>
        <v>45</v>
      </c>
    </row>
    <row r="104" spans="1:49" ht="4.5" customHeight="1" x14ac:dyDescent="0.2">
      <c r="P104" s="16"/>
    </row>
    <row r="105" spans="1:49" x14ac:dyDescent="0.2">
      <c r="A105" s="9">
        <v>4473</v>
      </c>
      <c r="B105" s="10"/>
      <c r="D105" s="11" t="str">
        <f>VLOOKUP(A105,[1]leden!A$1:C$65536,2,FALSE)</f>
        <v>DE BAETS Ronny</v>
      </c>
      <c r="E105" s="12"/>
      <c r="F105" s="12"/>
      <c r="G105" s="12"/>
      <c r="H105" s="12"/>
      <c r="I105" s="12"/>
      <c r="J105" s="13"/>
      <c r="L105" s="14" t="str">
        <f>VLOOKUP(A105,[1]leden!A$1:C$65536,3,FALSE)</f>
        <v>K.EBC</v>
      </c>
      <c r="M105" s="15"/>
      <c r="O105" s="16" t="str">
        <f>VLOOKUP(A105,[1]leden!A$1:F$65536,6,FALSE)</f>
        <v>1°</v>
      </c>
      <c r="P105" s="16">
        <f>VLOOKUP(A105,[1]leden!A$1:D$65536,4,FALSE)</f>
        <v>0</v>
      </c>
      <c r="R105" s="16">
        <v>33</v>
      </c>
      <c r="S105" s="16">
        <v>70</v>
      </c>
      <c r="AP105" s="17">
        <f>ROUNDDOWN(AV105/AW105,3)</f>
        <v>0.47099999999999997</v>
      </c>
      <c r="AQ105" s="18"/>
      <c r="AS105" s="19" t="str">
        <f>IF(AP105&lt;0.61,"OG",IF(AND(AP105&gt;=0.61,AP105&lt;0.765),"MG",IF(AND(AP105&gt;=0.765,AP105&lt;0.95),"PR",IF(AP105&gt;=0.95,"DPR"))))</f>
        <v>OG</v>
      </c>
      <c r="AV105">
        <f>SUM(R105,U105,X105,AA105,AD105,AG105,AJ105,AM105)</f>
        <v>33</v>
      </c>
      <c r="AW105">
        <f>SUM(S105,V105,Y105,AB105,AE105,AH105,AK105,AN105)</f>
        <v>70</v>
      </c>
    </row>
    <row r="106" spans="1:49" ht="4.5" customHeight="1" x14ac:dyDescent="0.2">
      <c r="P106" s="16"/>
    </row>
    <row r="107" spans="1:49" x14ac:dyDescent="0.2">
      <c r="A107" s="9">
        <v>6709</v>
      </c>
      <c r="B107" s="10"/>
      <c r="D107" s="11" t="str">
        <f>VLOOKUP(A107,[1]leden!A$1:C$65536,2,FALSE)</f>
        <v>WELVAERT Yves</v>
      </c>
      <c r="E107" s="12"/>
      <c r="F107" s="12"/>
      <c r="G107" s="12"/>
      <c r="H107" s="12"/>
      <c r="I107" s="12"/>
      <c r="J107" s="13"/>
      <c r="L107" s="14" t="str">
        <f>VLOOKUP(A107,[1]leden!A$1:C$65536,3,FALSE)</f>
        <v>K.EBC</v>
      </c>
      <c r="M107" s="15"/>
      <c r="O107" s="16" t="str">
        <f>VLOOKUP(A107,[1]leden!A$1:F$65536,6,FALSE)</f>
        <v>1°</v>
      </c>
      <c r="P107" s="16">
        <f>VLOOKUP(A107,[1]leden!A$1:D$65536,4,FALSE)</f>
        <v>0</v>
      </c>
      <c r="R107" s="16">
        <v>25</v>
      </c>
      <c r="S107" s="16">
        <v>40</v>
      </c>
      <c r="AP107" s="17">
        <f>ROUNDDOWN(AV107/AW107,3)</f>
        <v>0.625</v>
      </c>
      <c r="AQ107" s="18"/>
      <c r="AS107" s="19" t="str">
        <f>IF(AP107&lt;0.61,"OG",IF(AND(AP107&gt;=0.61,AP107&lt;0.765),"MG",IF(AND(AP107&gt;=0.765,AP107&lt;0.95),"PR",IF(AP107&gt;=0.95,"DPR"))))</f>
        <v>MG</v>
      </c>
      <c r="AV107">
        <f>SUM(R107,U107,X107,AA107,AD107,AG107,AJ107,AM107)</f>
        <v>25</v>
      </c>
      <c r="AW107">
        <f>SUM(S107,V107,Y107,AB107,AE107,AH107,AK107,AN107)</f>
        <v>40</v>
      </c>
    </row>
    <row r="108" spans="1:49" ht="3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</row>
    <row r="109" spans="1:49" x14ac:dyDescent="0.2">
      <c r="A109" s="9">
        <v>4561</v>
      </c>
      <c r="B109" s="10"/>
      <c r="D109" s="11" t="str">
        <f>VLOOKUP(A109,[1]leden!A$1:C$65536,2,FALSE)</f>
        <v>VAN DAMME Etienne</v>
      </c>
      <c r="E109" s="12"/>
      <c r="F109" s="12"/>
      <c r="G109" s="12"/>
      <c r="H109" s="12"/>
      <c r="I109" s="12"/>
      <c r="J109" s="13"/>
      <c r="L109" s="14" t="str">
        <f>VLOOKUP(A109,[1]leden!A$1:C$65536,3,FALSE)</f>
        <v>K.EBC</v>
      </c>
      <c r="M109" s="15"/>
      <c r="O109" s="16" t="str">
        <f>VLOOKUP(A109,[1]leden!A$1:F$65536,6,FALSE)</f>
        <v>1°</v>
      </c>
      <c r="P109" s="16">
        <f>VLOOKUP(A109,[1]leden!A$1:D$65536,4,FALSE)</f>
        <v>0</v>
      </c>
      <c r="R109" s="16">
        <v>31</v>
      </c>
      <c r="S109" s="16">
        <v>70</v>
      </c>
      <c r="AP109" s="17">
        <f>ROUNDDOWN(AV109/AW109,3)</f>
        <v>0.442</v>
      </c>
      <c r="AQ109" s="18"/>
      <c r="AS109" s="19" t="str">
        <f>IF(AP109&lt;0.61,"OG",IF(AND(AP109&gt;=0.61,AP109&lt;0.765),"MG",IF(AND(AP109&gt;=0.765,AP109&lt;0.95),"PR",IF(AP109&gt;=0.95,"DPR"))))</f>
        <v>OG</v>
      </c>
      <c r="AV109">
        <f>SUM(R109,U109,X109,AA109,AD109,AG109,AJ109,AM109)</f>
        <v>31</v>
      </c>
      <c r="AW109">
        <f>SUM(S109,V109,Y109,AB109,AE109,AH109,AK109,AN109)</f>
        <v>70</v>
      </c>
    </row>
    <row r="110" spans="1:49" ht="2.25" customHeight="1" x14ac:dyDescent="0.2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</row>
    <row r="111" spans="1:49" x14ac:dyDescent="0.2">
      <c r="A111" s="9">
        <v>4269</v>
      </c>
      <c r="B111" s="10"/>
      <c r="D111" s="11" t="str">
        <f>VLOOKUP(A111,[1]leden!A$1:C$65536,2,FALSE)</f>
        <v>TRATSAERT Daniel</v>
      </c>
      <c r="E111" s="12"/>
      <c r="F111" s="12"/>
      <c r="G111" s="12"/>
      <c r="H111" s="12"/>
      <c r="I111" s="12"/>
      <c r="J111" s="13"/>
      <c r="L111" s="14" t="str">
        <f>VLOOKUP(A111,[1]leden!A$1:C$65536,3,FALSE)</f>
        <v>OBA</v>
      </c>
      <c r="M111" s="15"/>
      <c r="O111" s="16" t="str">
        <f>VLOOKUP(A111,[1]leden!A$1:F$65536,6,FALSE)</f>
        <v>1°</v>
      </c>
      <c r="P111" s="16">
        <f>VLOOKUP(A111,[1]leden!A$1:D$65536,4,FALSE)</f>
        <v>0</v>
      </c>
      <c r="R111" s="16">
        <v>24</v>
      </c>
      <c r="S111" s="16">
        <v>68</v>
      </c>
      <c r="AP111" s="17">
        <f>ROUNDDOWN(AV111/AW111,3)</f>
        <v>0.35199999999999998</v>
      </c>
      <c r="AQ111" s="18"/>
      <c r="AS111" s="19" t="str">
        <f>IF(AP111&lt;0.61,"OG",IF(AND(AP111&gt;=0.61,AP111&lt;0.765),"MG",IF(AND(AP111&gt;=0.765,AP111&lt;0.95),"PR",IF(AP111&gt;=0.95,"DPR"))))</f>
        <v>OG</v>
      </c>
      <c r="AV111">
        <f>SUM(R111,U111,X111,AA111,AD111,AG111,AJ111,AM111)</f>
        <v>24</v>
      </c>
      <c r="AW111">
        <f>SUM(S111,V111,Y111,AB111,AE111,AH111,AK111,AN111)</f>
        <v>68</v>
      </c>
    </row>
    <row r="112" spans="1:49" ht="3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</row>
    <row r="113" spans="1:49" x14ac:dyDescent="0.2">
      <c r="A113" s="9">
        <v>4907</v>
      </c>
      <c r="B113" s="10"/>
      <c r="D113" s="11" t="str">
        <f>VLOOKUP(A113,[1]leden!A$1:C$65536,2,FALSE)</f>
        <v>CORNELISSEN Pierre</v>
      </c>
      <c r="E113" s="12"/>
      <c r="F113" s="12"/>
      <c r="G113" s="12"/>
      <c r="H113" s="12"/>
      <c r="I113" s="12"/>
      <c r="J113" s="13"/>
      <c r="L113" s="14" t="str">
        <f>VLOOKUP(A113,[1]leden!A$1:C$65536,3,FALSE)</f>
        <v>K.SNBA</v>
      </c>
      <c r="M113" s="15"/>
      <c r="O113" s="16" t="str">
        <f>VLOOKUP(A113,[1]leden!A$1:F$65536,6,FALSE)</f>
        <v>1°</v>
      </c>
      <c r="P113" s="16">
        <f>VLOOKUP(A113,[1]leden!A$1:D$65536,4,FALSE)</f>
        <v>0</v>
      </c>
      <c r="R113" s="16">
        <v>29</v>
      </c>
      <c r="S113" s="16">
        <v>39</v>
      </c>
      <c r="AP113" s="17">
        <f>ROUNDDOWN(AV113/AW113,3)</f>
        <v>0.74299999999999999</v>
      </c>
      <c r="AQ113" s="18"/>
      <c r="AS113" s="19" t="str">
        <f>IF(AP113&lt;0.61,"OG",IF(AND(AP113&gt;=0.61,AP113&lt;0.765),"MG",IF(AND(AP113&gt;=0.765,AP113&lt;0.95),"PR",IF(AP113&gt;=0.95,"DPR"))))</f>
        <v>MG</v>
      </c>
      <c r="AV113">
        <f>SUM(R113,U113,X113,AA113,AD113,AG113,AJ113,AM113)</f>
        <v>29</v>
      </c>
      <c r="AW113">
        <f>SUM(S113,V113,Y113,AB113,AE113,AH113,AK113,AN113)</f>
        <v>39</v>
      </c>
    </row>
    <row r="114" spans="1:49" ht="3" customHeight="1" x14ac:dyDescent="0.2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</row>
    <row r="115" spans="1:49" x14ac:dyDescent="0.2">
      <c r="A115" s="9">
        <v>1989</v>
      </c>
      <c r="B115" s="10"/>
      <c r="D115" s="11" t="str">
        <f>VLOOKUP(A115,[1]leden!A$1:C$65536,2,FALSE)</f>
        <v>PROOST Eddy</v>
      </c>
      <c r="E115" s="12"/>
      <c r="F115" s="12"/>
      <c r="G115" s="12"/>
      <c r="H115" s="12"/>
      <c r="I115" s="12"/>
      <c r="J115" s="13"/>
      <c r="L115" s="14" t="str">
        <f>VLOOKUP(A115,[1]leden!A$1:C$65536,3,FALSE)</f>
        <v>BCGQ</v>
      </c>
      <c r="M115" s="15"/>
      <c r="O115" s="16" t="str">
        <f>VLOOKUP(A115,[1]leden!A$1:F$65536,6,FALSE)</f>
        <v>1°</v>
      </c>
      <c r="P115" s="16">
        <f>VLOOKUP(A115,[1]leden!A$1:D$65536,4,FALSE)</f>
        <v>0</v>
      </c>
      <c r="R115" s="16">
        <v>29</v>
      </c>
      <c r="S115" s="16">
        <v>83</v>
      </c>
      <c r="AP115" s="17">
        <f>ROUNDDOWN(AV115/AW115,3)</f>
        <v>0.34899999999999998</v>
      </c>
      <c r="AQ115" s="18"/>
      <c r="AS115" s="19" t="str">
        <f>IF(AP115&lt;0.61,"OG",IF(AND(AP115&gt;=0.61,AP115&lt;0.765),"MG",IF(AND(AP115&gt;=0.765,AP115&lt;0.95),"PR",IF(AP115&gt;=0.95,"DPR"))))</f>
        <v>OG</v>
      </c>
      <c r="AV115">
        <f>SUM(R115,U115,X115,AA115,AD115,AG115,AJ115,AM115)</f>
        <v>29</v>
      </c>
      <c r="AW115">
        <f>SUM(S115,V115,Y115,AB115,AE115,AH115,AK115,AN115)</f>
        <v>83</v>
      </c>
    </row>
    <row r="116" spans="1:49" ht="4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</row>
    <row r="117" spans="1:49" x14ac:dyDescent="0.2">
      <c r="A117" s="9">
        <v>6097</v>
      </c>
      <c r="B117" s="10"/>
      <c r="D117" s="11" t="str">
        <f>VLOOKUP(A117,[1]leden!A$1:C$65536,2,FALSE)</f>
        <v>VAN DE VOORDE Johan</v>
      </c>
      <c r="E117" s="12"/>
      <c r="F117" s="12"/>
      <c r="G117" s="12"/>
      <c r="H117" s="12"/>
      <c r="I117" s="12"/>
      <c r="J117" s="13"/>
      <c r="L117" s="14" t="str">
        <f>VLOOKUP(A117,[1]leden!A$1:C$65536,3,FALSE)</f>
        <v>K.EBC</v>
      </c>
      <c r="M117" s="15"/>
      <c r="O117" s="16" t="str">
        <f>VLOOKUP(A117,[1]leden!A$1:F$65536,6,FALSE)</f>
        <v>exc</v>
      </c>
      <c r="P117" s="16">
        <f>VLOOKUP(A117,[1]leden!A$1:D$65536,4,FALSE)</f>
        <v>0</v>
      </c>
      <c r="R117" s="16">
        <v>37</v>
      </c>
      <c r="S117" s="16">
        <v>52</v>
      </c>
      <c r="AP117" s="17">
        <f>ROUNDDOWN(AV117/AW117,3)</f>
        <v>0.71099999999999997</v>
      </c>
      <c r="AQ117" s="18"/>
      <c r="AS117" s="19" t="str">
        <f>IF(AP117&lt;0.765,"OG",IF(AND(AP117&gt;=0.765,AP117&lt;0.95),"MG",IF(AP117&gt;=0.95,"PR")))</f>
        <v>OG</v>
      </c>
      <c r="AV117">
        <f>SUM(R117,U117,X117,AA117,AD117,AG117,AJ117,AM117)</f>
        <v>37</v>
      </c>
      <c r="AW117">
        <f>SUM(S117,V117,Y117,AB117,AE117,AH117,AK117,AN117)</f>
        <v>52</v>
      </c>
    </row>
    <row r="118" spans="1:49" ht="3" customHeight="1" x14ac:dyDescent="0.2">
      <c r="P118" s="16"/>
    </row>
    <row r="119" spans="1:49" x14ac:dyDescent="0.2">
      <c r="A119" s="9">
        <v>1344</v>
      </c>
      <c r="B119" s="10"/>
      <c r="D119" s="11" t="str">
        <f>VLOOKUP(A119,[1]leden!A$1:C$65536,2,FALSE)</f>
        <v>VERHAEGEN Marc</v>
      </c>
      <c r="E119" s="12"/>
      <c r="F119" s="12"/>
      <c r="G119" s="12"/>
      <c r="H119" s="12"/>
      <c r="I119" s="12"/>
      <c r="J119" s="13"/>
      <c r="L119" s="14" t="str">
        <f>VLOOKUP(A119,[1]leden!A$1:C$65536,3,FALSE)</f>
        <v>ODM</v>
      </c>
      <c r="M119" s="15"/>
      <c r="O119" s="16" t="str">
        <f>VLOOKUP(A119,[1]leden!A$1:F$65536,6,FALSE)</f>
        <v>exc</v>
      </c>
      <c r="P119" s="16">
        <f>VLOOKUP(A119,[1]leden!A$1:D$65536,4,FALSE)</f>
        <v>0</v>
      </c>
      <c r="R119" s="16">
        <v>21</v>
      </c>
      <c r="S119" s="16">
        <v>44</v>
      </c>
      <c r="X119" t="s">
        <v>6</v>
      </c>
      <c r="AP119" s="17">
        <f>ROUNDDOWN(AV119/AW119,3)</f>
        <v>0.47699999999999998</v>
      </c>
      <c r="AQ119" s="18"/>
      <c r="AS119" s="19" t="str">
        <f>IF(AP119&lt;0.765,"OG",IF(AND(AP119&gt;=0.765,AP119&lt;0.95),"MG",IF(AP119&gt;=0.95,"PR")))</f>
        <v>OG</v>
      </c>
      <c r="AV119">
        <f>SUM(R119,U119,X119,AA119,AD119,AG119,AJ119,AM119)</f>
        <v>21</v>
      </c>
      <c r="AW119">
        <f>SUM(S119,V119,Y119,AB119,AE119,AH119,AK119,AN119)</f>
        <v>44</v>
      </c>
    </row>
    <row r="120" spans="1:49" ht="3" customHeight="1" x14ac:dyDescent="0.2">
      <c r="P120" s="16"/>
    </row>
    <row r="121" spans="1:49" x14ac:dyDescent="0.2">
      <c r="A121" s="9">
        <v>4361</v>
      </c>
      <c r="B121" s="10"/>
      <c r="D121" s="11" t="str">
        <f>VLOOKUP(A121,[1]leden!A$1:C$65536,2,FALSE)</f>
        <v>MANGELINCKX Nico</v>
      </c>
      <c r="E121" s="12"/>
      <c r="F121" s="12"/>
      <c r="G121" s="12"/>
      <c r="H121" s="12"/>
      <c r="I121" s="12"/>
      <c r="J121" s="13"/>
      <c r="L121" s="14" t="str">
        <f>VLOOKUP(A121,[1]leden!A$1:C$65536,3,FALSE)</f>
        <v>KOH</v>
      </c>
      <c r="M121" s="15"/>
      <c r="O121" s="16" t="str">
        <f>VLOOKUP(A121,[1]leden!A$1:F$65536,6,FALSE)</f>
        <v>exc</v>
      </c>
      <c r="P121" s="16">
        <f>VLOOKUP(A121,[1]leden!A$1:D$65536,4,FALSE)</f>
        <v>0</v>
      </c>
      <c r="R121" s="16">
        <v>25</v>
      </c>
      <c r="S121" s="16">
        <v>64</v>
      </c>
      <c r="AP121" s="17">
        <f>ROUNDDOWN(AV121/AW121,3)</f>
        <v>0.39</v>
      </c>
      <c r="AQ121" s="18"/>
      <c r="AS121" s="19" t="str">
        <f>IF(AP121&lt;0.765,"OG",IF(AND(AP121&gt;=0.765,AP121&lt;0.95),"MG",IF(AP121&gt;=0.95,"PR")))</f>
        <v>OG</v>
      </c>
      <c r="AV121">
        <f>SUM(R121,U121,X121,AA121,AD121,AG121,AJ121,AM121)</f>
        <v>25</v>
      </c>
      <c r="AW121">
        <f>SUM(S121,V121,Y121,AB121,AE121,AH121,AK121,AN121)</f>
        <v>64</v>
      </c>
    </row>
    <row r="122" spans="1:49" ht="3.75" customHeight="1" x14ac:dyDescent="0.2">
      <c r="P122" s="16"/>
    </row>
    <row r="123" spans="1:49" x14ac:dyDescent="0.2">
      <c r="A123" s="9">
        <v>6743</v>
      </c>
      <c r="B123" s="10"/>
      <c r="D123" s="11" t="str">
        <f>VLOOKUP(A123,[1]leden!A$1:C$65536,2,FALSE)</f>
        <v>DE RUYTE Tom</v>
      </c>
      <c r="E123" s="12"/>
      <c r="F123" s="12"/>
      <c r="G123" s="12"/>
      <c r="H123" s="12"/>
      <c r="I123" s="12"/>
      <c r="J123" s="13"/>
      <c r="L123" s="14" t="str">
        <f>VLOOKUP(A123,[1]leden!A$1:C$65536,3,FALSE)</f>
        <v>K.SNBA</v>
      </c>
      <c r="M123" s="15"/>
      <c r="O123" s="16" t="str">
        <f>VLOOKUP(A123,[1]leden!A$1:F$65536,6,FALSE)</f>
        <v>exc</v>
      </c>
      <c r="P123" s="16">
        <f>VLOOKUP(A123,[1]leden!A$1:D$65536,4,FALSE)</f>
        <v>0</v>
      </c>
      <c r="R123" s="16">
        <v>30</v>
      </c>
      <c r="S123" s="16">
        <v>58</v>
      </c>
      <c r="AP123" s="17">
        <f>ROUNDDOWN(AV123/AW123,3)</f>
        <v>0.51700000000000002</v>
      </c>
      <c r="AQ123" s="18"/>
      <c r="AS123" s="19" t="str">
        <f>IF(AP123&lt;0.765,"OG",IF(AND(AP123&gt;=0.765,AP123&lt;0.95),"MG",IF(AP123&gt;=0.95,"PR")))</f>
        <v>OG</v>
      </c>
      <c r="AV123">
        <f>SUM(R123,U123,X123,AA123,AD123,AG123,AJ123,AM123)</f>
        <v>30</v>
      </c>
      <c r="AW123">
        <f>SUM(S123,V123,Y123,AB123,AE123,AH123,AK123,AN123)</f>
        <v>58</v>
      </c>
    </row>
    <row r="124" spans="1:49" x14ac:dyDescent="0.2">
      <c r="A124" s="9">
        <v>4407</v>
      </c>
      <c r="B124" s="10"/>
      <c r="D124" s="11" t="str">
        <f>VLOOKUP(A124,[1]leden!A$1:C$65536,2,FALSE)</f>
        <v>STEELS Dieter</v>
      </c>
      <c r="E124" s="12"/>
      <c r="F124" s="12"/>
      <c r="G124" s="12"/>
      <c r="H124" s="12"/>
      <c r="I124" s="12"/>
      <c r="J124" s="13"/>
      <c r="L124" s="14" t="str">
        <f>VLOOKUP(A124,[1]leden!A$1:C$65536,3,FALSE)</f>
        <v>UN</v>
      </c>
      <c r="M124" s="15"/>
      <c r="O124" s="16" t="str">
        <f>VLOOKUP(A124,[1]leden!A$1:F$65536,6,FALSE)</f>
        <v>exc</v>
      </c>
      <c r="P124" s="16">
        <f>VLOOKUP(A124,[1]leden!A$1:D$65536,4,FALSE)</f>
        <v>0</v>
      </c>
      <c r="R124" s="16">
        <v>37</v>
      </c>
      <c r="S124" s="16">
        <v>61</v>
      </c>
      <c r="AP124" s="17">
        <f>ROUNDDOWN(AV124/AW124,3)</f>
        <v>0.60599999999999998</v>
      </c>
      <c r="AQ124" s="18"/>
      <c r="AS124" s="19" t="str">
        <f>IF(AP124&lt;0.765,"OG",IF(AND(AP124&gt;=0.765,AP124&lt;0.95),"MG",IF(AP124&gt;=0.95,"PR")))</f>
        <v>OG</v>
      </c>
      <c r="AV124">
        <f>SUM(R124,U124,X124,AA124,AD124,AG124,AJ124,AM124)</f>
        <v>37</v>
      </c>
      <c r="AW124">
        <f>SUM(S124,V124,Y124,AB124,AE124,AH124,AK124,AN124)</f>
        <v>61</v>
      </c>
    </row>
    <row r="125" spans="1:49" ht="3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</row>
    <row r="126" spans="1:49" x14ac:dyDescent="0.2">
      <c r="A126" s="9">
        <v>4513</v>
      </c>
      <c r="B126" s="10"/>
      <c r="D126" s="11" t="str">
        <f>VLOOKUP(A126,[1]leden!A$1:C$65536,2,FALSE)</f>
        <v>DUYTSCHAEVER Peter</v>
      </c>
      <c r="E126" s="12"/>
      <c r="F126" s="12"/>
      <c r="G126" s="12"/>
      <c r="H126" s="12"/>
      <c r="I126" s="12"/>
      <c r="J126" s="13"/>
      <c r="L126" s="14" t="str">
        <f>VLOOKUP(A126,[1]leden!A$1:C$65536,3,FALSE)</f>
        <v>UN</v>
      </c>
      <c r="M126" s="15"/>
      <c r="O126" s="16" t="str">
        <f>VLOOKUP(A126,[1]leden!A$1:F$65536,6,FALSE)</f>
        <v>hfd</v>
      </c>
      <c r="P126" s="16">
        <f>VLOOKUP(A126,[1]leden!A$1:D$65536,4,FALSE)</f>
        <v>0</v>
      </c>
      <c r="R126" s="16">
        <v>48</v>
      </c>
      <c r="S126" s="16">
        <v>64</v>
      </c>
      <c r="AP126" s="17">
        <f>ROUNDDOWN(AV126/AW126,3)</f>
        <v>0.75</v>
      </c>
      <c r="AQ126" s="18"/>
      <c r="AS126" s="19" t="str">
        <f>IF(AP126&lt;0.95,"OG",IF(AP126&gt;=0.95,"MG"))</f>
        <v>OG</v>
      </c>
      <c r="AV126">
        <f>SUM(R126,U126,X126,AA126,AD126,AG126,AJ126,AM126)</f>
        <v>48</v>
      </c>
      <c r="AW126">
        <f>SUM(S126,V126,Y126,AB126,AE126,AH126,AK126,AN126)</f>
        <v>64</v>
      </c>
    </row>
    <row r="127" spans="1:49" ht="3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</row>
    <row r="128" spans="1:49" x14ac:dyDescent="0.2">
      <c r="A128" s="9">
        <v>1022</v>
      </c>
      <c r="B128" s="10"/>
      <c r="D128" s="11" t="str">
        <f>VLOOKUP(A128,[1]leden!A$1:C$65536,2,FALSE)</f>
        <v>MENHEER Leslie</v>
      </c>
      <c r="E128" s="12"/>
      <c r="F128" s="12"/>
      <c r="G128" s="12"/>
      <c r="H128" s="12"/>
      <c r="I128" s="12"/>
      <c r="J128" s="13"/>
      <c r="L128" s="14" t="str">
        <f>VLOOKUP(A128,[1]leden!A$1:C$65536,3,FALSE)</f>
        <v>K.EBC</v>
      </c>
      <c r="M128" s="15"/>
      <c r="O128" s="16" t="str">
        <f>VLOOKUP(A128,[1]leden!A$1:F$65536,6,FALSE)</f>
        <v>hfd</v>
      </c>
      <c r="P128" s="16">
        <f>VLOOKUP(A128,[1]leden!A$1:D$65536,4,FALSE)</f>
        <v>0</v>
      </c>
      <c r="R128" s="16">
        <v>50</v>
      </c>
      <c r="S128" s="16">
        <v>73</v>
      </c>
      <c r="AP128" s="17">
        <f>ROUNDDOWN(AV128/AW128,3)</f>
        <v>0.68400000000000005</v>
      </c>
      <c r="AQ128" s="18"/>
      <c r="AS128" s="19" t="str">
        <f>IF(AP128&lt;0.95,"OG",IF(AP128&gt;=0.95,"MG"))</f>
        <v>OG</v>
      </c>
      <c r="AV128">
        <f>SUM(R128,U128,X128,AA128,AD128,AG128,AJ128,AM128)</f>
        <v>50</v>
      </c>
      <c r="AW128">
        <f>SUM(S128,V128,Y128,AB128,AE128,AH128,AK128,AN128)</f>
        <v>73</v>
      </c>
    </row>
    <row r="129" spans="1:49" ht="3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x14ac:dyDescent="0.2">
      <c r="A130" s="23" t="s">
        <v>7</v>
      </c>
      <c r="B130" s="23"/>
      <c r="C130" s="24"/>
      <c r="D130" s="25"/>
      <c r="E130" s="25"/>
      <c r="F130" s="25"/>
      <c r="G130" s="25"/>
      <c r="H130" s="25"/>
      <c r="I130" s="25"/>
      <c r="J130" s="25"/>
      <c r="K130" s="24"/>
      <c r="L130" s="26"/>
      <c r="M130" s="26"/>
      <c r="N130" s="24"/>
      <c r="O130" s="27"/>
      <c r="P130" s="24"/>
      <c r="Q130" s="24"/>
      <c r="R130" s="28"/>
      <c r="S130" s="28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9"/>
      <c r="AQ130" s="29"/>
      <c r="AR130" s="21"/>
      <c r="AS130" s="22"/>
      <c r="AT130" s="21"/>
      <c r="AU130" s="21"/>
      <c r="AV130" s="21"/>
      <c r="AW130" s="21"/>
    </row>
    <row r="131" spans="1:49" ht="3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x14ac:dyDescent="0.2">
      <c r="A132" s="9">
        <v>8660</v>
      </c>
      <c r="B132" s="10"/>
      <c r="D132" s="11" t="str">
        <f>VLOOKUP(A132,[1]leden!A$1:C$65536,2,FALSE)</f>
        <v>TEMMERMAN Eduard</v>
      </c>
      <c r="E132" s="12"/>
      <c r="F132" s="12"/>
      <c r="G132" s="12"/>
      <c r="H132" s="12"/>
      <c r="I132" s="12"/>
      <c r="J132" s="13"/>
      <c r="L132" s="14" t="str">
        <f>VLOOKUP(A132,[1]leden!A$1:C$65536,3,FALSE)</f>
        <v>UN</v>
      </c>
      <c r="M132" s="15"/>
      <c r="O132" s="16" t="str">
        <f>VLOOKUP(A132,[1]leden!A$1:F$65536,6,FALSE)</f>
        <v>5°</v>
      </c>
      <c r="P132" s="16">
        <f>VLOOKUP(A132,[1]leden!A$1:D$65536,4,FALSE)</f>
        <v>0</v>
      </c>
      <c r="R132" s="16">
        <v>12</v>
      </c>
      <c r="S132" s="16">
        <v>74</v>
      </c>
      <c r="U132">
        <v>14</v>
      </c>
      <c r="V132">
        <v>56</v>
      </c>
      <c r="AP132" s="17">
        <f>ROUNDDOWN(AV132/AW132,3)</f>
        <v>0.2</v>
      </c>
      <c r="AQ132" s="18"/>
      <c r="AS132" s="19" t="str">
        <f>IF(AP132&lt;0.275,"OG",IF(AND(AP132&gt;=0.275,AP132&lt;0.335),"MG",IF(AND(AP132&gt;=0.355,AP132&lt;0.405),"PR",IF(AND(AP132&gt;=0.405,AP132&lt;0.495),"DPR",IF(AND(AP132&gt;=0.495,AP132&lt;0.61),"DRPR")))))</f>
        <v>OG</v>
      </c>
      <c r="AV132">
        <f>SUM(R132,U132,X132,AA132,AD132,AG132,AJ132,AM132)</f>
        <v>26</v>
      </c>
      <c r="AW132">
        <f>SUM(S132,V132,Y132,AB132,AE132,AH132,AK132,AN132)</f>
        <v>130</v>
      </c>
    </row>
    <row r="133" spans="1:49" ht="4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x14ac:dyDescent="0.2">
      <c r="A134" s="9">
        <v>6232</v>
      </c>
      <c r="B134" s="10"/>
      <c r="D134" s="11" t="str">
        <f>VLOOKUP(A134,[1]leden!A$1:C$65536,2,FALSE)</f>
        <v>VAN DEN BERG Bertus</v>
      </c>
      <c r="E134" s="12"/>
      <c r="F134" s="12"/>
      <c r="G134" s="12"/>
      <c r="H134" s="12"/>
      <c r="I134" s="12"/>
      <c r="J134" s="13"/>
      <c r="L134" s="14" t="str">
        <f>VLOOKUP(A134,[1]leden!A$1:C$65536,3,FALSE)</f>
        <v>VILV</v>
      </c>
      <c r="M134" s="15"/>
      <c r="O134" s="16" t="str">
        <f>VLOOKUP(A134,[1]leden!A$1:F$65536,6,FALSE)</f>
        <v>4°</v>
      </c>
      <c r="P134" s="16">
        <f>VLOOKUP(A134,[1]leden!A$1:D$65536,4,FALSE)</f>
        <v>0</v>
      </c>
      <c r="R134" s="16">
        <v>14</v>
      </c>
      <c r="S134" s="16">
        <v>58</v>
      </c>
      <c r="U134">
        <v>18</v>
      </c>
      <c r="V134">
        <v>49</v>
      </c>
      <c r="AP134" s="17">
        <f>ROUNDDOWN(AV134/AW134,3)</f>
        <v>0.29899999999999999</v>
      </c>
      <c r="AQ134" s="18"/>
      <c r="AS134" s="19" t="str">
        <f>IF(AP134&lt;0.335,"OG",IF(AND(AP134&gt;=0.335,AP134&lt;0.405),"MG",IF(AND(AP134&gt;=0.405,AP134&lt;0.495),"PR",IF(AND(AP134&gt;=0.495,AP134&lt;0.61),"DPR",IF(AND(AP134&gt;=0.61,AP134&lt;0.765),"DRPR")))))</f>
        <v>OG</v>
      </c>
      <c r="AV134">
        <f>SUM(R134,U134,X134,AA134,AD134,AG134,AJ134,AM134)</f>
        <v>32</v>
      </c>
      <c r="AW134">
        <f>SUM(S134,V134,Y134,AB134,AE134,AH134,AK134,AN134)</f>
        <v>107</v>
      </c>
    </row>
    <row r="135" spans="1:49" ht="5.2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2"/>
      <c r="AT135" s="21"/>
      <c r="AU135" s="21"/>
      <c r="AV135" s="21"/>
      <c r="AW135" s="21"/>
    </row>
    <row r="136" spans="1:49" x14ac:dyDescent="0.2">
      <c r="A136" s="9">
        <v>4581</v>
      </c>
      <c r="B136" s="10"/>
      <c r="D136" s="11" t="str">
        <f>VLOOKUP(A136,[1]leden!A$1:C$65536,2,FALSE)</f>
        <v>VAN HOOYDONK Guy</v>
      </c>
      <c r="E136" s="12"/>
      <c r="F136" s="12"/>
      <c r="G136" s="12"/>
      <c r="H136" s="12"/>
      <c r="I136" s="12"/>
      <c r="J136" s="13"/>
      <c r="L136" s="14" t="str">
        <f>VLOOKUP(A136,[1]leden!A$1:C$65536,3,FALSE)</f>
        <v>UN</v>
      </c>
      <c r="M136" s="15"/>
      <c r="O136" s="16" t="str">
        <f>VLOOKUP(A136,[1]leden!A$1:F$65536,6,FALSE)</f>
        <v>3°</v>
      </c>
      <c r="P136" s="16">
        <f>VLOOKUP(A136,[1]leden!A$1:D$65536,4,FALSE)</f>
        <v>0</v>
      </c>
      <c r="R136" s="16">
        <v>22</v>
      </c>
      <c r="S136" s="16">
        <v>58</v>
      </c>
      <c r="U136">
        <v>21</v>
      </c>
      <c r="V136">
        <v>76</v>
      </c>
      <c r="AP136" s="17">
        <f>ROUNDDOWN(AV136/AW136,3)</f>
        <v>0.32</v>
      </c>
      <c r="AQ136" s="18"/>
      <c r="AS136" s="19" t="str">
        <f>IF(AP136&lt;0.405,"OG",IF(AND(AP136&gt;=0.405,AP136&lt;0.495),"MG",IF(AND(AP136&gt;=0.495,AP136&lt;0.61),"PR",IF(AND(AP136&gt;=0.61,AP136&lt;0.765),"DPR",IF(AND(AP136&gt;=0.765,AP136&lt;0.95),"DRPR")))))</f>
        <v>OG</v>
      </c>
      <c r="AV136">
        <f>SUM(R136,U136,X136,AA136,AD136,AG136,AJ136,AM136)</f>
        <v>43</v>
      </c>
      <c r="AW136">
        <f>SUM(S136,V136,Y136,AB136,AE136,AH136,AK136,AN136)</f>
        <v>134</v>
      </c>
    </row>
    <row r="137" spans="1:49" ht="3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x14ac:dyDescent="0.2">
      <c r="A138" s="9">
        <v>4435</v>
      </c>
      <c r="B138" s="10"/>
      <c r="D138" s="11" t="str">
        <f>VLOOKUP(A138,[1]leden!A$1:C$65536,2,FALSE)</f>
        <v>HERREMAN Roger</v>
      </c>
      <c r="E138" s="12"/>
      <c r="F138" s="12"/>
      <c r="G138" s="12"/>
      <c r="H138" s="12"/>
      <c r="I138" s="12"/>
      <c r="J138" s="13"/>
      <c r="L138" s="14" t="str">
        <f>VLOOKUP(A138,[1]leden!A$1:C$65536,3,FALSE)</f>
        <v>UN</v>
      </c>
      <c r="M138" s="15"/>
      <c r="O138" s="16" t="str">
        <f>VLOOKUP(A138,[1]leden!A$1:F$65536,6,FALSE)</f>
        <v>3°</v>
      </c>
      <c r="P138" s="16">
        <f>VLOOKUP(A138,[1]leden!A$1:D$65536,4,FALSE)</f>
        <v>0</v>
      </c>
      <c r="R138" s="16">
        <v>22</v>
      </c>
      <c r="S138" s="16">
        <v>82</v>
      </c>
      <c r="U138">
        <v>22</v>
      </c>
      <c r="V138">
        <v>57</v>
      </c>
      <c r="AP138" s="17">
        <f>ROUNDDOWN(AV138/AW138,3)</f>
        <v>0.316</v>
      </c>
      <c r="AQ138" s="18"/>
      <c r="AS138" s="19" t="str">
        <f>IF(AP138&lt;0.405,"OG",IF(AND(AP138&gt;=0.405,AP138&lt;0.495),"MG",IF(AND(AP138&gt;=0.495,AP138&lt;0.61),"PR",IF(AND(AP138&gt;=0.61,AP138&lt;0.765),"DPR",IF(AND(AP138&gt;=0.765,AP138&lt;0.95),"DRPR")))))</f>
        <v>OG</v>
      </c>
      <c r="AV138">
        <f>SUM(R138,U138,X138,AA138,AD138,AG138,AJ138,AM138)</f>
        <v>44</v>
      </c>
      <c r="AW138">
        <f>SUM(S138,V138,Y138,AB138,AE138,AH138,AK138,AN138)</f>
        <v>139</v>
      </c>
    </row>
    <row r="139" spans="1:49" ht="3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</row>
    <row r="140" spans="1:49" x14ac:dyDescent="0.2">
      <c r="A140" s="9">
        <v>4609</v>
      </c>
      <c r="B140" s="10"/>
      <c r="D140" s="11" t="str">
        <f>VLOOKUP(A140,[1]leden!A$1:C$65536,2,FALSE)</f>
        <v>VAN ACKER Jan</v>
      </c>
      <c r="E140" s="12"/>
      <c r="F140" s="12"/>
      <c r="G140" s="12"/>
      <c r="H140" s="12"/>
      <c r="I140" s="12"/>
      <c r="J140" s="13"/>
      <c r="L140" s="14" t="str">
        <f>VLOOKUP(A140,[1]leden!A$1:C$65536,3,FALSE)</f>
        <v>K.EBC</v>
      </c>
      <c r="M140" s="15"/>
      <c r="O140" s="16" t="str">
        <f>VLOOKUP(A140,[1]leden!A$1:F$65536,6,FALSE)</f>
        <v>3°</v>
      </c>
      <c r="P140" s="16">
        <f>VLOOKUP(A140,[1]leden!A$1:D$65536,4,FALSE)</f>
        <v>0</v>
      </c>
      <c r="R140" s="16">
        <v>15</v>
      </c>
      <c r="S140" s="16">
        <v>37</v>
      </c>
      <c r="U140">
        <v>17</v>
      </c>
      <c r="V140">
        <v>38</v>
      </c>
      <c r="AP140" s="17">
        <f>ROUNDDOWN(AV140/AW140,3)</f>
        <v>0.42599999999999999</v>
      </c>
      <c r="AQ140" s="18"/>
      <c r="AS140" s="19" t="str">
        <f>IF(AP140&lt;0.405,"OG",IF(AND(AP140&gt;=0.405,AP140&lt;0.495),"MG",IF(AND(AP140&gt;=0.495,AP140&lt;0.61),"PR",IF(AND(AP140&gt;=0.61,AP140&lt;0.765),"DPR",IF(AND(AP140&gt;=0.765,AP140&lt;0.95),"DRPR")))))</f>
        <v>MG</v>
      </c>
      <c r="AV140">
        <f>SUM(R140,U140,X140,AA140,AD140,AG140,AJ140,AM140)</f>
        <v>32</v>
      </c>
      <c r="AW140">
        <f>SUM(S140,V140,Y140,AB140,AE140,AH140,AK140,AN140)</f>
        <v>75</v>
      </c>
    </row>
    <row r="141" spans="1:49" ht="4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49" x14ac:dyDescent="0.2">
      <c r="A142" s="9">
        <v>4036</v>
      </c>
      <c r="B142" s="10"/>
      <c r="D142" s="11" t="str">
        <f>VLOOKUP(A142,[1]leden!A$1:C$65536,2,FALSE)</f>
        <v>STRYPENS Lucien</v>
      </c>
      <c r="E142" s="12"/>
      <c r="F142" s="12"/>
      <c r="G142" s="12"/>
      <c r="H142" s="12"/>
      <c r="I142" s="12"/>
      <c r="J142" s="13"/>
      <c r="L142" s="14" t="str">
        <f>VLOOKUP(A142,[1]leden!A$1:C$65536,3,FALSE)</f>
        <v>BVG</v>
      </c>
      <c r="M142" s="15"/>
      <c r="O142" s="16" t="str">
        <f>VLOOKUP(A142,[1]leden!A$1:F$65536,6,FALSE)</f>
        <v>3°</v>
      </c>
      <c r="P142" s="16">
        <f>VLOOKUP(A142,[1]leden!A$1:D$65536,4,FALSE)</f>
        <v>0</v>
      </c>
      <c r="R142" s="16">
        <v>22</v>
      </c>
      <c r="S142" s="16">
        <v>57</v>
      </c>
      <c r="U142">
        <v>16</v>
      </c>
      <c r="V142">
        <v>60</v>
      </c>
      <c r="AP142" s="17">
        <f>ROUNDDOWN(AV142/AW142,3)</f>
        <v>0.32400000000000001</v>
      </c>
      <c r="AQ142" s="18"/>
      <c r="AS142" s="19" t="str">
        <f>IF(AP142&lt;0.405,"OG",IF(AND(AP142&gt;=0.405,AP142&lt;0.495),"MG",IF(AND(AP142&gt;=0.495,AP142&lt;0.61),"PR",IF(AND(AP142&gt;=0.61,AP142&lt;0.765),"DPR",IF(AND(AP142&gt;=0.765,AP142&lt;0.95),"DRPR")))))</f>
        <v>OG</v>
      </c>
      <c r="AV142">
        <f>SUM(R142,U142,X142,AA142,AD142,AG142,AJ142,AM142)</f>
        <v>38</v>
      </c>
      <c r="AW142">
        <f>SUM(S142,V142,Y142,AB142,AE142,AH142,AK142,AN142)</f>
        <v>117</v>
      </c>
    </row>
    <row r="143" spans="1:49" ht="5.2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x14ac:dyDescent="0.2">
      <c r="A144" s="9">
        <v>9221</v>
      </c>
      <c r="B144" s="10"/>
      <c r="D144" s="11" t="str">
        <f>VLOOKUP(A144,[1]leden!A$1:C$65536,2,FALSE)</f>
        <v>BOSTOEN Kris</v>
      </c>
      <c r="E144" s="12"/>
      <c r="F144" s="12"/>
      <c r="G144" s="12"/>
      <c r="H144" s="12"/>
      <c r="I144" s="12"/>
      <c r="J144" s="13"/>
      <c r="L144" s="14" t="str">
        <f>VLOOKUP(A144,[1]leden!A$1:C$65536,3,FALSE)</f>
        <v>K.STER</v>
      </c>
      <c r="M144" s="15"/>
      <c r="O144" s="16" t="str">
        <f>VLOOKUP(A144,[1]leden!A$1:F$65536,6,FALSE)</f>
        <v>3°</v>
      </c>
      <c r="P144" s="16">
        <f>VLOOKUP(A144,[1]leden!A$1:D$65536,4,FALSE)</f>
        <v>0</v>
      </c>
      <c r="R144" s="16">
        <v>22</v>
      </c>
      <c r="S144" s="16">
        <v>36</v>
      </c>
      <c r="U144">
        <v>8</v>
      </c>
      <c r="V144">
        <v>20</v>
      </c>
      <c r="AP144" s="17">
        <f>ROUNDDOWN(AV144/AW144,3)</f>
        <v>0.53500000000000003</v>
      </c>
      <c r="AQ144" s="18"/>
      <c r="AS144" s="19" t="str">
        <f>IF(AP144&lt;0.405,"OG",IF(AND(AP144&gt;=0.405,AP144&lt;0.495),"MG",IF(AND(AP144&gt;=0.495,AP144&lt;0.61),"PR",IF(AND(AP144&gt;=0.61,AP144&lt;0.765),"DPR",IF(AND(AP144&gt;=0.765,AP144&lt;0.95),"DRPR")))))</f>
        <v>PR</v>
      </c>
      <c r="AV144">
        <f>SUM(R144,U144,X144,AA144,AD144,AG144,AJ144,AM144)</f>
        <v>30</v>
      </c>
      <c r="AW144">
        <f>SUM(S144,V144,Y144,AB144,AE144,AH144,AK144,AN144)</f>
        <v>56</v>
      </c>
    </row>
    <row r="145" spans="1:49" ht="3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x14ac:dyDescent="0.2">
      <c r="A146" s="9">
        <v>9064</v>
      </c>
      <c r="B146" s="10"/>
      <c r="D146" s="11" t="str">
        <f>VLOOKUP(A146,[1]leden!A$1:C$65536,2,FALSE)</f>
        <v>GERSOULLE Marc</v>
      </c>
      <c r="E146" s="12"/>
      <c r="F146" s="12"/>
      <c r="G146" s="12"/>
      <c r="H146" s="12"/>
      <c r="I146" s="12"/>
      <c r="J146" s="13"/>
      <c r="L146" s="14" t="str">
        <f>VLOOKUP(A146,[1]leden!A$1:C$65536,3,FALSE)</f>
        <v>KOH</v>
      </c>
      <c r="M146" s="15"/>
      <c r="O146" s="16" t="str">
        <f>VLOOKUP(A146,[1]leden!A$1:F$65536,6,FALSE)</f>
        <v>3°</v>
      </c>
      <c r="P146" s="16">
        <f>VLOOKUP(A146,[1]leden!A$1:D$65536,4,FALSE)</f>
        <v>0</v>
      </c>
      <c r="R146" s="16">
        <v>16</v>
      </c>
      <c r="S146" s="16">
        <v>63</v>
      </c>
      <c r="U146">
        <v>9</v>
      </c>
      <c r="V146">
        <v>40</v>
      </c>
      <c r="AP146" s="17">
        <f>ROUNDDOWN(AV146/AW146,3)</f>
        <v>0.24199999999999999</v>
      </c>
      <c r="AQ146" s="18"/>
      <c r="AS146" s="19" t="str">
        <f>IF(AP146&lt;0.405,"OG",IF(AND(AP146&gt;=0.405,AP146&lt;0.495),"MG",IF(AND(AP146&gt;=0.495,AP146&lt;0.61),"PR",IF(AND(AP146&gt;=0.61,AP146&lt;0.765),"DPR",IF(AND(AP146&gt;=0.765,AP146&lt;0.95),"DRPR")))))</f>
        <v>OG</v>
      </c>
      <c r="AV146">
        <f>SUM(R146,U146,X146,AA146,AD146,AG146,AJ146,AM146)</f>
        <v>25</v>
      </c>
      <c r="AW146">
        <f>SUM(S146,V146,Y146,AB146,AE146,AH146,AK146,AN146)</f>
        <v>103</v>
      </c>
    </row>
    <row r="147" spans="1:49" ht="1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x14ac:dyDescent="0.2">
      <c r="A148" s="9">
        <v>9959</v>
      </c>
      <c r="B148" s="10"/>
      <c r="D148" s="11" t="str">
        <f>VLOOKUP(A148,[1]leden!A$1:C$65536,2,FALSE)</f>
        <v>DE DEYNE Firmin</v>
      </c>
      <c r="E148" s="12"/>
      <c r="F148" s="12"/>
      <c r="G148" s="12"/>
      <c r="H148" s="12"/>
      <c r="I148" s="12"/>
      <c r="J148" s="13"/>
      <c r="L148" s="14" t="str">
        <f>VLOOKUP(A148,[1]leden!A$1:C$65536,3,FALSE)</f>
        <v>GS</v>
      </c>
      <c r="M148" s="15"/>
      <c r="O148" s="16" t="str">
        <f>VLOOKUP(A148,[1]leden!A$1:F$65536,6,FALSE)</f>
        <v>3°</v>
      </c>
      <c r="P148" s="16">
        <f>VLOOKUP(A148,[1]leden!A$1:D$65536,4,FALSE)</f>
        <v>0</v>
      </c>
      <c r="R148" s="16">
        <v>22</v>
      </c>
      <c r="S148" s="16">
        <v>53</v>
      </c>
      <c r="U148">
        <v>22</v>
      </c>
      <c r="V148">
        <v>42</v>
      </c>
      <c r="AP148" s="17">
        <f>ROUNDDOWN(AV148/AW148,3)</f>
        <v>0.46300000000000002</v>
      </c>
      <c r="AQ148" s="18"/>
      <c r="AS148" s="19" t="str">
        <f>IF(AP148&lt;0.405,"OG",IF(AND(AP148&gt;=0.405,AP148&lt;0.495),"MG",IF(AND(AP148&gt;=0.495,AP148&lt;0.61),"PR",IF(AND(AP148&gt;=0.61,AP148&lt;0.765),"DPR",IF(AND(AP148&gt;=0.765,AP148&lt;0.95),"DRPR")))))</f>
        <v>MG</v>
      </c>
      <c r="AV148">
        <f>SUM(R148,U148,X148,AA148,AD148,AG148,AJ148,AM148)</f>
        <v>44</v>
      </c>
      <c r="AW148">
        <f>SUM(S148,V148,Y148,AB148,AE148,AH148,AK148,AN148)</f>
        <v>95</v>
      </c>
    </row>
    <row r="149" spans="1:49" ht="4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</row>
    <row r="150" spans="1:49" x14ac:dyDescent="0.2">
      <c r="A150" s="9">
        <v>5705</v>
      </c>
      <c r="B150" s="10"/>
      <c r="D150" s="11" t="str">
        <f>VLOOKUP(A150,[1]leden!A$1:C$65536,2,FALSE)</f>
        <v>LUTTENS Arnold</v>
      </c>
      <c r="E150" s="12"/>
      <c r="F150" s="12"/>
      <c r="G150" s="12"/>
      <c r="H150" s="12"/>
      <c r="I150" s="12"/>
      <c r="J150" s="13"/>
      <c r="L150" s="14" t="str">
        <f>VLOOKUP(A150,[1]leden!A$1:C$65536,3,FALSE)</f>
        <v>KAS</v>
      </c>
      <c r="M150" s="15"/>
      <c r="O150" s="16" t="str">
        <f>VLOOKUP(A150,[1]leden!A$1:F$65536,6,FALSE)</f>
        <v>3°</v>
      </c>
      <c r="P150" s="16">
        <f>VLOOKUP(A150,[1]leden!A$1:D$65536,4,FALSE)</f>
        <v>0</v>
      </c>
      <c r="R150" s="16">
        <v>22</v>
      </c>
      <c r="S150" s="16">
        <v>49</v>
      </c>
      <c r="U150">
        <v>22</v>
      </c>
      <c r="V150">
        <v>33</v>
      </c>
      <c r="AP150" s="17">
        <f>ROUNDDOWN(AV150/AW150,3)</f>
        <v>0.53600000000000003</v>
      </c>
      <c r="AQ150" s="18"/>
      <c r="AS150" s="19" t="str">
        <f>IF(AP150&lt;0.405,"OG",IF(AND(AP150&gt;=0.405,AP150&lt;0.495),"MG",IF(AND(AP150&gt;=0.495,AP150&lt;0.61),"PR",IF(AND(AP150&gt;=0.61,AP150&lt;0.765),"DPR",IF(AND(AP150&gt;=0.765,AP150&lt;0.95),"DRPR")))))</f>
        <v>PR</v>
      </c>
      <c r="AV150">
        <f>SUM(R150,U150,X150,AA150,AD150,AG150,AJ150,AM150)</f>
        <v>44</v>
      </c>
      <c r="AW150">
        <f>SUM(S150,V150,Y150,AB150,AE150,AH150,AK150,AN150)</f>
        <v>82</v>
      </c>
    </row>
    <row r="151" spans="1:49" ht="3.75" customHeight="1" x14ac:dyDescent="0.2">
      <c r="P151" s="16"/>
      <c r="AS151" s="19"/>
    </row>
    <row r="152" spans="1:49" x14ac:dyDescent="0.2">
      <c r="A152" s="9">
        <v>2279</v>
      </c>
      <c r="B152" s="10"/>
      <c r="D152" s="11" t="str">
        <f>VLOOKUP(A152,[1]leden!A$1:C$65536,2,FALSE)</f>
        <v>DE WIT Freddy</v>
      </c>
      <c r="E152" s="12"/>
      <c r="F152" s="12"/>
      <c r="G152" s="12"/>
      <c r="H152" s="12"/>
      <c r="I152" s="12"/>
      <c r="J152" s="13"/>
      <c r="L152" s="14" t="str">
        <f>VLOOKUP(A152,[1]leden!A$1:C$65536,3,FALSE)</f>
        <v>KSTROM</v>
      </c>
      <c r="M152" s="15"/>
      <c r="O152" s="16" t="str">
        <f>VLOOKUP(A152,[1]leden!A$1:F$65536,6,FALSE)</f>
        <v>3°</v>
      </c>
      <c r="P152" s="16">
        <f>VLOOKUP(A152,[1]leden!A$1:D$65536,4,FALSE)</f>
        <v>0</v>
      </c>
      <c r="R152" s="16">
        <v>22</v>
      </c>
      <c r="S152" s="16">
        <v>45</v>
      </c>
      <c r="U152">
        <v>17</v>
      </c>
      <c r="V152">
        <v>62</v>
      </c>
      <c r="AP152" s="17">
        <f>ROUNDDOWN(AV152/AW152,3)</f>
        <v>0.36399999999999999</v>
      </c>
      <c r="AQ152" s="18"/>
      <c r="AS152" s="19" t="str">
        <f>IF(AP152&lt;0.405,"OG",IF(AND(AP152&gt;=0.405,AP152&lt;0.495),"MG",IF(AND(AP152&gt;=0.495,AP152&lt;0.61),"PR",IF(AND(AP152&gt;=0.61,AP152&lt;0.765),"DPR",IF(AND(AP152&gt;=0.765,AP152&lt;0.95),"DRPR")))))</f>
        <v>OG</v>
      </c>
      <c r="AV152">
        <f>SUM(R152,U152,X152,AA152,AD152,AG152,AJ152,AM152)</f>
        <v>39</v>
      </c>
      <c r="AW152">
        <f>SUM(S152,V152,Y152,AB152,AE152,AH152,AK152,AN152)</f>
        <v>107</v>
      </c>
    </row>
    <row r="153" spans="1:49" ht="4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x14ac:dyDescent="0.2">
      <c r="A154" s="9">
        <v>5212</v>
      </c>
      <c r="B154" s="10"/>
      <c r="D154" s="11" t="str">
        <f>VLOOKUP(A154,[1]leden!A$1:C$65536,2,FALSE)</f>
        <v>STEVENS Martin</v>
      </c>
      <c r="E154" s="12"/>
      <c r="F154" s="12"/>
      <c r="G154" s="12"/>
      <c r="H154" s="12"/>
      <c r="I154" s="12"/>
      <c r="J154" s="13"/>
      <c r="L154" s="14" t="str">
        <f>VLOOKUP(A154,[1]leden!A$1:C$65536,3,FALSE)</f>
        <v>K.EBC</v>
      </c>
      <c r="M154" s="15"/>
      <c r="O154" s="16" t="str">
        <f>VLOOKUP(A154,[1]leden!A$1:F$65536,6,FALSE)</f>
        <v>2°</v>
      </c>
      <c r="P154" s="16">
        <f>VLOOKUP(A154,[1]leden!A$1:D$65536,4,FALSE)</f>
        <v>0</v>
      </c>
      <c r="R154" s="16">
        <v>27</v>
      </c>
      <c r="S154" s="16">
        <v>50</v>
      </c>
      <c r="U154">
        <v>15</v>
      </c>
      <c r="V154">
        <v>44</v>
      </c>
      <c r="AP154" s="17">
        <f>ROUNDDOWN(AV154/AW154,3)</f>
        <v>0.44600000000000001</v>
      </c>
      <c r="AQ154" s="18"/>
      <c r="AS154" s="19" t="str">
        <f>IF(AP154&lt;0.495,"OG",IF(AND(AP154&gt;=0.495,AP154&lt;0.61),"MG",IF(AND(AP154&gt;=0.61,AP154&lt;0.765),"PR",IF(AND(AP154&gt;=0.795,AP154&lt;0.95),"DPR",IF(AP154&gt;=0.95,"DRPR")))))</f>
        <v>OG</v>
      </c>
      <c r="AV154">
        <f>SUM(R154,U154,X154,AA154,AD154,AG154,AJ154,AM154)</f>
        <v>42</v>
      </c>
      <c r="AW154">
        <f>SUM(S154,V154,Y154,AB154,AE154,AH154,AK154,AN154)</f>
        <v>94</v>
      </c>
    </row>
    <row r="155" spans="1:49" ht="3" customHeight="1" x14ac:dyDescent="0.2">
      <c r="P155" s="16"/>
      <c r="AS155" s="19"/>
    </row>
    <row r="156" spans="1:49" x14ac:dyDescent="0.2">
      <c r="A156" s="9">
        <v>9067</v>
      </c>
      <c r="B156" s="10"/>
      <c r="D156" s="11" t="str">
        <f>VLOOKUP(A156,[1]leden!A$1:C$65536,2,FALSE)</f>
        <v>De Letter Sandra</v>
      </c>
      <c r="E156" s="12"/>
      <c r="F156" s="12"/>
      <c r="G156" s="12"/>
      <c r="H156" s="12"/>
      <c r="I156" s="12"/>
      <c r="J156" s="13"/>
      <c r="L156" s="14" t="str">
        <f>VLOOKUP(A156,[1]leden!A$1:C$65536,3,FALSE)</f>
        <v>K.EBC</v>
      </c>
      <c r="M156" s="15"/>
      <c r="O156" s="16" t="str">
        <f>VLOOKUP(A156,[1]leden!A$1:F$65536,6,FALSE)</f>
        <v>2°</v>
      </c>
      <c r="P156" s="16">
        <f>VLOOKUP(A156,[1]leden!A$1:D$65536,4,FALSE)</f>
        <v>0</v>
      </c>
      <c r="R156" s="16">
        <v>27</v>
      </c>
      <c r="S156" s="16">
        <v>65</v>
      </c>
      <c r="U156">
        <v>21</v>
      </c>
      <c r="V156">
        <v>57</v>
      </c>
      <c r="AP156" s="17">
        <f>ROUNDDOWN(AV156/AW156,3)</f>
        <v>0.39300000000000002</v>
      </c>
      <c r="AQ156" s="18"/>
      <c r="AS156" s="19" t="str">
        <f>IF(AP156&lt;0.495,"OG",IF(AND(AP156&gt;=0.495,AP156&lt;0.61),"MG",IF(AND(AP156&gt;=0.61,AP156&lt;0.765),"PR",IF(AND(AP156&gt;=0.795,AP156&lt;0.95),"DPR",IF(AP156&gt;=0.95,"DRPR")))))</f>
        <v>OG</v>
      </c>
      <c r="AV156">
        <f>SUM(R156,U156,X156,AA156,AD156,AG156,AJ156,AM156)</f>
        <v>48</v>
      </c>
      <c r="AW156">
        <f>SUM(S156,V156,Y156,AB156,AE156,AH156,AK156,AN156)</f>
        <v>122</v>
      </c>
    </row>
    <row r="157" spans="1:49" ht="4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x14ac:dyDescent="0.2">
      <c r="A158" s="9">
        <v>9421</v>
      </c>
      <c r="B158" s="10"/>
      <c r="D158" s="11" t="str">
        <f>VLOOKUP(A158,[1]leden!A$1:C$65536,2,FALSE)</f>
        <v>Caudron Danny</v>
      </c>
      <c r="E158" s="12"/>
      <c r="F158" s="12"/>
      <c r="G158" s="12"/>
      <c r="H158" s="12"/>
      <c r="I158" s="12"/>
      <c r="J158" s="13"/>
      <c r="L158" s="14" t="str">
        <f>VLOOKUP(A158,[1]leden!A$1:C$65536,3,FALSE)</f>
        <v>K. ED</v>
      </c>
      <c r="M158" s="15"/>
      <c r="O158" s="16" t="str">
        <f>VLOOKUP(A158,[1]leden!A$1:F$65536,6,FALSE)</f>
        <v>2°</v>
      </c>
      <c r="P158" s="16">
        <f>VLOOKUP(A158,[1]leden!A$1:D$65536,4,FALSE)</f>
        <v>0</v>
      </c>
      <c r="R158" s="16">
        <v>27</v>
      </c>
      <c r="S158" s="16">
        <v>41</v>
      </c>
      <c r="U158">
        <v>20</v>
      </c>
      <c r="V158">
        <v>43</v>
      </c>
      <c r="AP158" s="17">
        <f>ROUNDDOWN(AV158/AW158,3)</f>
        <v>0.55900000000000005</v>
      </c>
      <c r="AQ158" s="18"/>
      <c r="AS158" s="19" t="str">
        <f>IF(AP158&lt;0.495,"OG",IF(AND(AP158&gt;=0.495,AP158&lt;0.61),"MG",IF(AND(AP158&gt;=0.61,AP158&lt;0.765),"PR",IF(AND(AP158&gt;=0.795,AP158&lt;0.95),"DPR",IF(AP158&gt;=0.95,"DRPR")))))</f>
        <v>MG</v>
      </c>
      <c r="AV158">
        <f>SUM(R158,U158,X158,AA158,AD158,AG158,AJ158,AM158)</f>
        <v>47</v>
      </c>
      <c r="AW158">
        <f>SUM(S158,V158,Y158,AB158,AE158,AH158,AK158,AN158)</f>
        <v>84</v>
      </c>
    </row>
    <row r="159" spans="1:49" ht="4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x14ac:dyDescent="0.2">
      <c r="A160" s="9">
        <v>9263</v>
      </c>
      <c r="B160" s="10"/>
      <c r="D160" s="11" t="str">
        <f>VLOOKUP(A160,[1]leden!A$1:C$65536,2,FALSE)</f>
        <v>DE VOS Guido</v>
      </c>
      <c r="E160" s="12"/>
      <c r="F160" s="12"/>
      <c r="G160" s="12"/>
      <c r="H160" s="12"/>
      <c r="I160" s="12"/>
      <c r="J160" s="13"/>
      <c r="L160" s="14" t="str">
        <f>VLOOKUP(A160,[1]leden!A$1:C$65536,3,FALSE)</f>
        <v>K&amp;V</v>
      </c>
      <c r="M160" s="15"/>
      <c r="O160" s="16" t="str">
        <f>VLOOKUP(A160,[1]leden!A$1:F$65536,6,FALSE)</f>
        <v>2°</v>
      </c>
      <c r="P160" s="16">
        <f>VLOOKUP(A160,[1]leden!A$1:D$65536,4,FALSE)</f>
        <v>0</v>
      </c>
      <c r="R160" s="16">
        <v>27</v>
      </c>
      <c r="S160" s="16">
        <v>51</v>
      </c>
      <c r="U160">
        <v>18</v>
      </c>
      <c r="V160">
        <v>34</v>
      </c>
      <c r="AP160" s="17">
        <f>ROUNDDOWN(AV160/AW160,3)</f>
        <v>0.52900000000000003</v>
      </c>
      <c r="AQ160" s="18"/>
      <c r="AS160" s="19" t="str">
        <f>IF(AP160&lt;0.495,"OG",IF(AND(AP160&gt;=0.495,AP160&lt;0.61),"MG",IF(AND(AP160&gt;=0.61,AP160&lt;0.765),"PR",IF(AND(AP160&gt;=0.795,AP160&lt;0.95),"DPR",IF(AP160&gt;=0.95,"DRPR")))))</f>
        <v>MG</v>
      </c>
      <c r="AV160">
        <f>SUM(R160,U160,X160,AA160,AD160,AG160,AJ160,AM160)</f>
        <v>45</v>
      </c>
      <c r="AW160">
        <f>SUM(S160,V160,Y160,AB160,AE160,AH160,AK160,AN160)</f>
        <v>85</v>
      </c>
    </row>
    <row r="161" spans="1:49" ht="3" customHeight="1" x14ac:dyDescent="0.2">
      <c r="P161" s="16"/>
      <c r="AS161" s="19"/>
    </row>
    <row r="162" spans="1:49" x14ac:dyDescent="0.2">
      <c r="A162" s="9">
        <v>5038</v>
      </c>
      <c r="B162" s="10"/>
      <c r="D162" s="11" t="str">
        <f>VLOOKUP(A162,[1]leden!A$1:C$65536,2,FALSE)</f>
        <v>VAN NOPPEN Constant</v>
      </c>
      <c r="E162" s="12"/>
      <c r="F162" s="12"/>
      <c r="G162" s="12"/>
      <c r="H162" s="12"/>
      <c r="I162" s="12"/>
      <c r="J162" s="13"/>
      <c r="L162" s="14" t="str">
        <f>VLOOKUP(A162,[1]leden!A$1:C$65536,3,FALSE)</f>
        <v>VILV</v>
      </c>
      <c r="M162" s="15"/>
      <c r="O162" s="16" t="str">
        <f>VLOOKUP(A162,[1]leden!A$1:F$65536,6,FALSE)</f>
        <v>2°</v>
      </c>
      <c r="P162" s="16">
        <f>VLOOKUP(A162,[1]leden!A$1:D$65536,4,FALSE)</f>
        <v>0</v>
      </c>
      <c r="R162" s="16">
        <v>31</v>
      </c>
      <c r="S162" s="16">
        <v>59</v>
      </c>
      <c r="U162">
        <v>23</v>
      </c>
      <c r="V162">
        <v>65</v>
      </c>
      <c r="AP162" s="17">
        <f>ROUNDDOWN(AV162/AW162,3)</f>
        <v>0.435</v>
      </c>
      <c r="AQ162" s="18"/>
      <c r="AS162" s="19" t="str">
        <f>IF(AP162&lt;0.495,"OG",IF(AND(AP162&gt;=0.495,AP162&lt;0.61),"MG",IF(AND(AP162&gt;=0.61,AP162&lt;0.765),"PR",IF(AND(AP162&gt;=0.795,AP162&lt;0.95),"DPR",IF(AP162&gt;=0.95,"DRPR")))))</f>
        <v>OG</v>
      </c>
      <c r="AV162">
        <f>SUM(R162,U162,X162,AA162,AD162,AG162,AJ162,AM162)</f>
        <v>54</v>
      </c>
      <c r="AW162">
        <f>SUM(S162,V162,Y162,AB162,AE162,AH162,AK162,AN162)</f>
        <v>124</v>
      </c>
    </row>
    <row r="163" spans="1:49" ht="4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49" x14ac:dyDescent="0.2">
      <c r="A164" s="9">
        <v>4574</v>
      </c>
      <c r="B164" s="10"/>
      <c r="D164" s="11" t="str">
        <f>VLOOKUP(A164,[1]leden!A$1:C$65536,2,FALSE)</f>
        <v>HOFMAN Raf</v>
      </c>
      <c r="E164" s="12"/>
      <c r="F164" s="12"/>
      <c r="G164" s="12"/>
      <c r="H164" s="12"/>
      <c r="I164" s="12"/>
      <c r="J164" s="13"/>
      <c r="L164" s="14" t="str">
        <f>VLOOKUP(A164,[1]leden!A$1:C$65536,3,FALSE)</f>
        <v>UN</v>
      </c>
      <c r="M164" s="15"/>
      <c r="O164" s="16" t="str">
        <f>VLOOKUP(A164,[1]leden!A$1:F$65536,6,FALSE)</f>
        <v>1°</v>
      </c>
      <c r="P164" s="16">
        <f>VLOOKUP(A164,[1]leden!A$1:D$65536,4,FALSE)</f>
        <v>0</v>
      </c>
      <c r="R164" s="16">
        <v>34</v>
      </c>
      <c r="S164" s="16">
        <v>40</v>
      </c>
      <c r="U164">
        <v>28</v>
      </c>
      <c r="V164">
        <v>45</v>
      </c>
      <c r="AP164" s="17">
        <f>ROUNDDOWN(AV164/AW164,3)</f>
        <v>0.72899999999999998</v>
      </c>
      <c r="AQ164" s="18"/>
      <c r="AS164" s="19" t="str">
        <f>IF(AP164&lt;0.61,"OG",IF(AND(AP164&gt;=0.61,AP164&lt;0.765),"MG",IF(AND(AP164&gt;=0.765,AP164&lt;0.95),"PR",IF(AP164&gt;=0.95,"DPR"))))</f>
        <v>MG</v>
      </c>
      <c r="AV164">
        <f>SUM(R164,U164,X164,AA164,AD164,AG164,AJ164,AM164)</f>
        <v>62</v>
      </c>
      <c r="AW164">
        <f>SUM(S164,V164,Y164,AB164,AE164,AH164,AK164,AN164)</f>
        <v>85</v>
      </c>
    </row>
    <row r="165" spans="1:49" ht="3.75" customHeight="1" x14ac:dyDescent="0.2">
      <c r="P165" s="16"/>
    </row>
    <row r="166" spans="1:49" x14ac:dyDescent="0.2">
      <c r="A166" s="9">
        <v>4531</v>
      </c>
      <c r="B166" s="10"/>
      <c r="D166" s="11" t="str">
        <f>VLOOKUP(A166,[1]leden!A$1:C$65536,2,FALSE)</f>
        <v>WULFRANCK Luc</v>
      </c>
      <c r="E166" s="12"/>
      <c r="F166" s="12"/>
      <c r="G166" s="12"/>
      <c r="H166" s="12"/>
      <c r="I166" s="12"/>
      <c r="J166" s="13"/>
      <c r="L166" s="14" t="str">
        <f>VLOOKUP(A166,[1]leden!A$1:C$65536,3,FALSE)</f>
        <v>UN</v>
      </c>
      <c r="M166" s="15"/>
      <c r="O166" s="16" t="str">
        <f>VLOOKUP(A166,[1]leden!A$1:F$65536,6,FALSE)</f>
        <v>1°</v>
      </c>
      <c r="P166" s="16">
        <f>VLOOKUP(A166,[1]leden!A$1:D$65536,4,FALSE)</f>
        <v>0</v>
      </c>
      <c r="R166" s="16">
        <v>37</v>
      </c>
      <c r="S166" s="16">
        <v>47</v>
      </c>
      <c r="U166">
        <v>22</v>
      </c>
      <c r="V166">
        <v>54</v>
      </c>
      <c r="AP166" s="17">
        <f>ROUNDDOWN(AV166/AW166,3)</f>
        <v>0.58399999999999996</v>
      </c>
      <c r="AQ166" s="18"/>
      <c r="AS166" s="19" t="str">
        <f>IF(AP166&lt;0.61,"OG",IF(AND(AP166&gt;=0.61,AP166&lt;0.765),"MG",IF(AND(AP166&gt;=0.765,AP166&lt;0.95),"PR",IF(AP166&gt;=0.95,"DPR"))))</f>
        <v>OG</v>
      </c>
      <c r="AV166">
        <f>SUM(R166,U166,X166,AA166,AD166,AG166,AJ166,AM166)</f>
        <v>59</v>
      </c>
      <c r="AW166">
        <f>SUM(S166,V166,Y166,AB166,AE166,AH166,AK166,AN166)</f>
        <v>101</v>
      </c>
    </row>
    <row r="167" spans="1:49" ht="3.7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</row>
    <row r="168" spans="1:49" x14ac:dyDescent="0.2">
      <c r="A168" s="9">
        <v>4551</v>
      </c>
      <c r="B168" s="10"/>
      <c r="D168" s="11" t="str">
        <f>VLOOKUP(A168,[1]leden!A$1:C$65536,2,FALSE)</f>
        <v>LEMAN Gwen</v>
      </c>
      <c r="E168" s="12"/>
      <c r="F168" s="12"/>
      <c r="G168" s="12"/>
      <c r="H168" s="12"/>
      <c r="I168" s="12"/>
      <c r="J168" s="13"/>
      <c r="L168" s="14" t="str">
        <f>VLOOKUP(A168,[1]leden!A$1:C$65536,3,FALSE)</f>
        <v>UN</v>
      </c>
      <c r="M168" s="15"/>
      <c r="O168" s="16" t="str">
        <f>VLOOKUP(A168,[1]leden!A$1:F$65536,6,FALSE)</f>
        <v>1°</v>
      </c>
      <c r="P168" s="16">
        <f>VLOOKUP(A168,[1]leden!A$1:D$65536,4,FALSE)</f>
        <v>0</v>
      </c>
      <c r="R168" s="16">
        <v>34</v>
      </c>
      <c r="S168" s="16">
        <v>71</v>
      </c>
      <c r="U168">
        <v>32</v>
      </c>
      <c r="V168">
        <v>71</v>
      </c>
      <c r="AP168" s="17">
        <f>ROUNDDOWN(AV168/AW168,3)</f>
        <v>0.46400000000000002</v>
      </c>
      <c r="AQ168" s="18"/>
      <c r="AS168" s="19" t="str">
        <f>IF(AP168&lt;0.61,"OG",IF(AND(AP168&gt;=0.61,AP168&lt;0.765),"MG",IF(AND(AP168&gt;=0.765,AP168&lt;0.95),"PR",IF(AP168&gt;=0.95,"DPR"))))</f>
        <v>OG</v>
      </c>
      <c r="AV168">
        <f>SUM(R168,U168,X168,AA168,AD168,AG168,AJ168,AM168)</f>
        <v>66</v>
      </c>
      <c r="AW168">
        <f>SUM(S168,V168,Y168,AB168,AE168,AH168,AK168,AN168)</f>
        <v>142</v>
      </c>
    </row>
    <row r="169" spans="1:49" ht="3.7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</row>
    <row r="170" spans="1:49" ht="3.7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</row>
    <row r="171" spans="1:49" x14ac:dyDescent="0.2">
      <c r="A171" s="9">
        <v>4942</v>
      </c>
      <c r="B171" s="10"/>
      <c r="D171" s="11" t="str">
        <f>VLOOKUP(A171,[1]leden!A$1:C$65536,2,FALSE)</f>
        <v>BAETENS Marc</v>
      </c>
      <c r="E171" s="12"/>
      <c r="F171" s="12"/>
      <c r="G171" s="12"/>
      <c r="H171" s="12"/>
      <c r="I171" s="12"/>
      <c r="J171" s="13"/>
      <c r="L171" s="14" t="str">
        <f>VLOOKUP(A171,[1]leden!A$1:C$65536,3,FALSE)</f>
        <v>BVG</v>
      </c>
      <c r="M171" s="15"/>
      <c r="O171" s="16" t="str">
        <f>VLOOKUP(A171,[1]leden!A$1:F$65536,6,FALSE)</f>
        <v>1°</v>
      </c>
      <c r="P171" s="16">
        <f>VLOOKUP(A171,[1]leden!A$1:D$65536,4,FALSE)</f>
        <v>0</v>
      </c>
      <c r="R171" s="16">
        <v>34</v>
      </c>
      <c r="S171" s="16">
        <v>41</v>
      </c>
      <c r="U171">
        <v>37</v>
      </c>
      <c r="V171">
        <v>51</v>
      </c>
      <c r="AP171" s="17">
        <f>ROUNDDOWN(AV171/AW171,3)</f>
        <v>0.77100000000000002</v>
      </c>
      <c r="AQ171" s="18"/>
      <c r="AS171" s="19" t="str">
        <f>IF(AP171&lt;0.61,"OG",IF(AND(AP171&gt;=0.61,AP171&lt;0.765),"MG",IF(AND(AP171&gt;=0.765,AP171&lt;0.95),"PR",IF(AP171&gt;=0.95,"DPR"))))</f>
        <v>PR</v>
      </c>
      <c r="AV171">
        <f>SUM(R171,U171,X171,AA171,AD171,AG171,AJ171,AM171)</f>
        <v>71</v>
      </c>
      <c r="AW171">
        <f>SUM(S171,V171,Y171,AB171,AE171,AH171,AK171,AN171)</f>
        <v>92</v>
      </c>
    </row>
    <row r="172" spans="1:49" ht="3" customHeight="1" x14ac:dyDescent="0.2">
      <c r="P172" s="16"/>
    </row>
    <row r="173" spans="1:49" x14ac:dyDescent="0.2">
      <c r="A173" s="9">
        <v>4290</v>
      </c>
      <c r="B173" s="10"/>
      <c r="D173" s="11" t="str">
        <f>VLOOKUP(A173,[1]leden!A$1:C$65536,2,FALSE)</f>
        <v>GILLADE Luc</v>
      </c>
      <c r="E173" s="12"/>
      <c r="F173" s="12"/>
      <c r="G173" s="12"/>
      <c r="H173" s="12"/>
      <c r="I173" s="12"/>
      <c r="J173" s="13"/>
      <c r="L173" s="14" t="str">
        <f>VLOOKUP(A173,[1]leden!A$1:C$65536,3,FALSE)</f>
        <v>KOH</v>
      </c>
      <c r="M173" s="15"/>
      <c r="O173" s="16" t="str">
        <f>VLOOKUP(A173,[1]leden!A$1:F$65536,6,FALSE)</f>
        <v>1°</v>
      </c>
      <c r="P173" s="16">
        <f>VLOOKUP(A173,[1]leden!A$1:D$65536,4,FALSE)</f>
        <v>0</v>
      </c>
      <c r="R173" s="16">
        <v>40</v>
      </c>
      <c r="S173" s="16">
        <v>57</v>
      </c>
      <c r="U173">
        <v>27</v>
      </c>
      <c r="V173">
        <v>57</v>
      </c>
      <c r="AP173" s="17">
        <f>ROUNDDOWN(AV173/AW173,3)</f>
        <v>0.58699999999999997</v>
      </c>
      <c r="AQ173" s="18"/>
      <c r="AS173" s="19" t="str">
        <f>IF(AP173&lt;0.61,"OG",IF(AND(AP173&gt;=0.61,AP173&lt;0.765),"MG",IF(AND(AP173&gt;=0.765,AP173&lt;0.95),"PR",IF(AP173&gt;=0.95,"DPR"))))</f>
        <v>OG</v>
      </c>
      <c r="AV173">
        <f>SUM(R173,U173,X173,AA173,AD173,AG173,AJ173,AM173)</f>
        <v>67</v>
      </c>
      <c r="AW173">
        <f>SUM(S173,V173,Y173,AB173,AE173,AH173,AK173,AN173)</f>
        <v>114</v>
      </c>
    </row>
    <row r="174" spans="1:49" ht="3.75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</row>
    <row r="175" spans="1:49" x14ac:dyDescent="0.2">
      <c r="A175" s="9">
        <v>6701</v>
      </c>
      <c r="B175" s="10"/>
      <c r="D175" s="11" t="str">
        <f>VLOOKUP(A175,[1]leden!A$1:C$65536,2,FALSE)</f>
        <v>BROCHE Philippe</v>
      </c>
      <c r="E175" s="12"/>
      <c r="F175" s="12"/>
      <c r="G175" s="12"/>
      <c r="H175" s="12"/>
      <c r="I175" s="12"/>
      <c r="J175" s="13"/>
      <c r="L175" s="14" t="str">
        <f>VLOOKUP(A175,[1]leden!A$1:C$65536,3,FALSE)</f>
        <v>GS</v>
      </c>
      <c r="M175" s="15"/>
      <c r="O175" s="16" t="str">
        <f>VLOOKUP(A175,[1]leden!A$1:F$65536,6,FALSE)</f>
        <v>1°</v>
      </c>
      <c r="P175" s="16">
        <f>VLOOKUP(A175,[1]leden!A$1:D$65536,4,FALSE)</f>
        <v>0</v>
      </c>
      <c r="R175" s="16">
        <v>34</v>
      </c>
      <c r="S175" s="16">
        <v>65</v>
      </c>
      <c r="U175">
        <v>28</v>
      </c>
      <c r="V175">
        <v>66</v>
      </c>
      <c r="AP175" s="17">
        <f>ROUNDDOWN(AV175/AW175,3)</f>
        <v>0.47299999999999998</v>
      </c>
      <c r="AQ175" s="18"/>
      <c r="AS175" s="19" t="str">
        <f>IF(AP175&lt;0.61,"OG",IF(AND(AP175&gt;=0.61,AP175&lt;0.765),"MG",IF(AND(AP175&gt;=0.765,AP175&lt;0.95),"PR",IF(AP175&gt;=0.95,"DPR"))))</f>
        <v>OG</v>
      </c>
      <c r="AV175">
        <f>SUM(R175,U175,X175,AA175,AD175,AG175,AJ175,AM175)</f>
        <v>62</v>
      </c>
      <c r="AW175">
        <f>SUM(S175,V175,Y175,AB175,AE175,AH175,AK175,AN175)</f>
        <v>131</v>
      </c>
    </row>
    <row r="176" spans="1:49" ht="3.7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</row>
    <row r="177" spans="1:49" x14ac:dyDescent="0.2">
      <c r="A177" s="9">
        <v>7461</v>
      </c>
      <c r="B177" s="10"/>
      <c r="D177" s="11" t="str">
        <f>VLOOKUP(A177,[1]leden!A$1:C$65536,2,FALSE)</f>
        <v>GRIMON Johan</v>
      </c>
      <c r="E177" s="12"/>
      <c r="F177" s="12"/>
      <c r="G177" s="12"/>
      <c r="H177" s="12"/>
      <c r="I177" s="12"/>
      <c r="J177" s="13"/>
      <c r="L177" s="14" t="str">
        <f>VLOOKUP(A177,[1]leden!A$1:C$65536,3,FALSE)</f>
        <v>K&amp;V</v>
      </c>
      <c r="M177" s="15"/>
      <c r="O177" s="16" t="str">
        <f>VLOOKUP(A177,[1]leden!A$1:F$65536,6,FALSE)</f>
        <v>1°</v>
      </c>
      <c r="P177" s="16">
        <f>VLOOKUP(A177,[1]leden!A$1:D$65536,4,FALSE)</f>
        <v>0</v>
      </c>
      <c r="R177" s="16">
        <v>34</v>
      </c>
      <c r="S177" s="16">
        <v>80</v>
      </c>
      <c r="U177">
        <v>33</v>
      </c>
      <c r="V177">
        <v>62</v>
      </c>
      <c r="AP177" s="17">
        <f>ROUNDDOWN(AV177/AW177,3)</f>
        <v>0.47099999999999997</v>
      </c>
      <c r="AQ177" s="18"/>
      <c r="AS177" s="19" t="str">
        <f>IF(AP177&lt;0.61,"OG",IF(AND(AP177&gt;=0.61,AP177&lt;0.765),"MG",IF(AND(AP177&gt;=0.765,AP177&lt;0.95),"PR",IF(AP177&gt;=0.95,"DPR"))))</f>
        <v>OG</v>
      </c>
      <c r="AV177">
        <f>SUM(R177,U177,X177,AA177,AD177,AG177,AJ177,AM177)</f>
        <v>67</v>
      </c>
      <c r="AW177">
        <f>SUM(S177,V177,Y177,AB177,AE177,AH177,AK177,AN177)</f>
        <v>142</v>
      </c>
    </row>
    <row r="178" spans="1:49" ht="3.75" customHeight="1" x14ac:dyDescent="0.2">
      <c r="P178" s="16"/>
    </row>
    <row r="179" spans="1:49" x14ac:dyDescent="0.2">
      <c r="A179" s="9">
        <v>6953</v>
      </c>
      <c r="B179" s="10"/>
      <c r="D179" s="11" t="str">
        <f>VLOOKUP(A179,[1]leden!A$1:C$65536,2,FALSE)</f>
        <v>DE WIT Anthony</v>
      </c>
      <c r="E179" s="12"/>
      <c r="F179" s="12"/>
      <c r="G179" s="12"/>
      <c r="H179" s="12"/>
      <c r="I179" s="12"/>
      <c r="J179" s="13"/>
      <c r="L179" s="14" t="str">
        <f>VLOOKUP(A179,[1]leden!A$1:C$65536,3,FALSE)</f>
        <v>KSTROM</v>
      </c>
      <c r="M179" s="15"/>
      <c r="O179" s="16" t="str">
        <f>VLOOKUP(A179,[1]leden!A$1:F$65536,6,FALSE)</f>
        <v>1°</v>
      </c>
      <c r="P179" s="16">
        <f>VLOOKUP(A179,[1]leden!A$1:D$65536,4,FALSE)</f>
        <v>0</v>
      </c>
      <c r="R179" s="16">
        <v>34</v>
      </c>
      <c r="S179" s="16">
        <v>74</v>
      </c>
      <c r="U179">
        <v>26</v>
      </c>
      <c r="V179">
        <v>58</v>
      </c>
      <c r="AP179" s="17">
        <f>ROUNDDOWN(AV179/AW179,3)</f>
        <v>0.45400000000000001</v>
      </c>
      <c r="AQ179" s="18"/>
      <c r="AS179" s="19" t="str">
        <f>IF(AP179&lt;0.61,"OG",IF(AND(AP179&gt;=0.61,AP179&lt;0.765),"MG",IF(AND(AP179&gt;=0.765,AP179&lt;0.95),"PR",IF(AP179&gt;=0.95,"DPR"))))</f>
        <v>OG</v>
      </c>
      <c r="AV179">
        <f>SUM(R179,U179,X179,AA179,AD179,AG179,AJ179,AM179)</f>
        <v>60</v>
      </c>
      <c r="AW179">
        <f>SUM(S179,V179,Y179,AB179,AE179,AH179,AK179,AN179)</f>
        <v>132</v>
      </c>
    </row>
    <row r="180" spans="1:49" ht="5.25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49" x14ac:dyDescent="0.2">
      <c r="A181" s="9">
        <v>4965</v>
      </c>
      <c r="B181" s="10"/>
      <c r="D181" s="11" t="str">
        <f>VLOOKUP(A181,[1]leden!A$1:C$65536,2,FALSE)</f>
        <v>ROSSEL Bart</v>
      </c>
      <c r="E181" s="12"/>
      <c r="F181" s="12"/>
      <c r="G181" s="12"/>
      <c r="H181" s="12"/>
      <c r="I181" s="12"/>
      <c r="J181" s="13"/>
      <c r="L181" s="14" t="str">
        <f>VLOOKUP(A181,[1]leden!A$1:C$65536,3,FALSE)</f>
        <v>UN</v>
      </c>
      <c r="M181" s="15"/>
      <c r="O181" s="16" t="str">
        <f>VLOOKUP(A181,[1]leden!A$1:F$65536,6,FALSE)</f>
        <v>exc</v>
      </c>
      <c r="P181" s="16">
        <f>VLOOKUP(A181,[1]leden!A$1:D$65536,4,FALSE)</f>
        <v>0</v>
      </c>
      <c r="R181" s="16">
        <v>51</v>
      </c>
      <c r="S181" s="16">
        <v>55</v>
      </c>
      <c r="U181">
        <v>42</v>
      </c>
      <c r="V181">
        <v>46</v>
      </c>
      <c r="AP181" s="17">
        <f>ROUNDDOWN(AV181/AW181,3)</f>
        <v>0.92</v>
      </c>
      <c r="AQ181" s="18"/>
      <c r="AS181" s="19" t="str">
        <f>IF(AP181&lt;0.765,"OG",IF(AND(AP181&gt;=0.765,AP181&lt;0.95),"MG",IF(AP181&gt;=0.95,"PR")))</f>
        <v>MG</v>
      </c>
      <c r="AV181">
        <f>SUM(R181,U181,X181,AA181,AD181,AG181,AJ181,AM181)</f>
        <v>93</v>
      </c>
      <c r="AW181">
        <f>SUM(S181,V181,Y181,AB181,AE181,AH181,AK181,AN181)</f>
        <v>101</v>
      </c>
    </row>
    <row r="182" spans="1:49" ht="4.5" customHeight="1" x14ac:dyDescent="0.2">
      <c r="A182" s="30"/>
      <c r="B182" s="30"/>
      <c r="C182" s="21"/>
      <c r="D182" s="31"/>
      <c r="E182" s="31"/>
      <c r="F182" s="31"/>
      <c r="G182" s="31"/>
      <c r="H182" s="31"/>
      <c r="I182" s="31"/>
      <c r="J182" s="31"/>
      <c r="K182" s="21"/>
      <c r="L182" s="32"/>
      <c r="M182" s="32"/>
      <c r="N182" s="21"/>
      <c r="O182" s="27"/>
      <c r="P182" s="21"/>
      <c r="Q182" s="21"/>
      <c r="R182" s="33"/>
      <c r="S182" s="33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34"/>
      <c r="AQ182" s="34"/>
      <c r="AR182" s="21"/>
      <c r="AS182" s="22"/>
      <c r="AT182" s="21"/>
      <c r="AU182" s="21"/>
      <c r="AV182" s="21"/>
      <c r="AW182" s="21"/>
    </row>
    <row r="183" spans="1:49" x14ac:dyDescent="0.2">
      <c r="A183" s="9">
        <v>4451</v>
      </c>
      <c r="B183" s="10"/>
      <c r="D183" s="11" t="str">
        <f>VLOOKUP(A183,[1]leden!A$1:C$65536,2,FALSE)</f>
        <v>DE BLEECKER Steven</v>
      </c>
      <c r="E183" s="12"/>
      <c r="F183" s="12"/>
      <c r="G183" s="12"/>
      <c r="H183" s="12"/>
      <c r="I183" s="12"/>
      <c r="J183" s="13"/>
      <c r="L183" s="14" t="str">
        <f>VLOOKUP(A183,[1]leden!A$1:C$65536,3,FALSE)</f>
        <v>KAS</v>
      </c>
      <c r="M183" s="15"/>
      <c r="O183" s="16" t="str">
        <f>VLOOKUP(A183,[1]leden!A$1:F$65536,6,FALSE)</f>
        <v>exc</v>
      </c>
      <c r="P183" s="16">
        <f>VLOOKUP(A183,[1]leden!A$1:D$65536,4,FALSE)</f>
        <v>0</v>
      </c>
      <c r="R183" s="16">
        <v>42</v>
      </c>
      <c r="S183" s="16">
        <v>65</v>
      </c>
      <c r="U183">
        <v>32</v>
      </c>
      <c r="V183">
        <v>56</v>
      </c>
      <c r="AP183" s="17">
        <f>ROUNDDOWN(AV183/AW183,3)</f>
        <v>0.61099999999999999</v>
      </c>
      <c r="AQ183" s="18"/>
      <c r="AS183" s="19" t="str">
        <f>IF(AP183&lt;0.765,"OG",IF(AND(AP183&gt;=0.765,AP183&lt;0.95),"MG",IF(AP183&gt;=0.95,"PR")))</f>
        <v>OG</v>
      </c>
      <c r="AV183">
        <f>SUM(R183,U183,X183,AA183,AD183,AG183,AJ183,AM183)</f>
        <v>74</v>
      </c>
      <c r="AW183">
        <f>SUM(S183,V183,Y183,AB183,AE183,AH183,AK183,AN183)</f>
        <v>121</v>
      </c>
    </row>
    <row r="184" spans="1:49" ht="3.75" customHeight="1" x14ac:dyDescent="0.2">
      <c r="A184" s="30"/>
      <c r="B184" s="30"/>
      <c r="C184" s="21"/>
      <c r="D184" s="31"/>
      <c r="E184" s="31"/>
      <c r="F184" s="31"/>
      <c r="G184" s="31"/>
      <c r="H184" s="31"/>
      <c r="I184" s="31"/>
      <c r="J184" s="31"/>
      <c r="K184" s="21"/>
      <c r="L184" s="32"/>
      <c r="M184" s="32"/>
      <c r="N184" s="21"/>
      <c r="O184" s="27"/>
      <c r="P184" s="21"/>
      <c r="Q184" s="21"/>
      <c r="R184" s="33"/>
      <c r="S184" s="33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34"/>
      <c r="AQ184" s="34"/>
      <c r="AR184" s="21"/>
      <c r="AS184" s="22"/>
      <c r="AT184" s="21"/>
      <c r="AU184" s="21"/>
      <c r="AV184" s="21"/>
      <c r="AW184" s="21"/>
    </row>
    <row r="185" spans="1:49" x14ac:dyDescent="0.2">
      <c r="A185" s="9">
        <v>4482</v>
      </c>
      <c r="B185" s="10"/>
      <c r="D185" s="11" t="str">
        <f>VLOOKUP(A185,[1]leden!A$1:C$65536,2,FALSE)</f>
        <v>STAELENS Freddy</v>
      </c>
      <c r="E185" s="12"/>
      <c r="F185" s="12"/>
      <c r="G185" s="12"/>
      <c r="H185" s="12"/>
      <c r="I185" s="12"/>
      <c r="J185" s="13"/>
      <c r="L185" s="14" t="str">
        <f>VLOOKUP(A185,[1]leden!A$1:C$65536,3,FALSE)</f>
        <v>K.EBC</v>
      </c>
      <c r="M185" s="15"/>
      <c r="O185" s="16" t="str">
        <f>VLOOKUP(A185,[1]leden!A$1:F$65536,6,FALSE)</f>
        <v>hfd</v>
      </c>
      <c r="P185" s="16">
        <f>VLOOKUP(A185,[1]leden!A$1:D$65536,4,FALSE)</f>
        <v>0</v>
      </c>
      <c r="R185" s="16">
        <v>57</v>
      </c>
      <c r="S185" s="16">
        <v>55</v>
      </c>
      <c r="U185">
        <v>26</v>
      </c>
      <c r="V185">
        <v>46</v>
      </c>
      <c r="AP185" s="17">
        <f>ROUNDDOWN(AV185/AW185,3)</f>
        <v>0.82099999999999995</v>
      </c>
      <c r="AQ185" s="18"/>
      <c r="AS185" s="19" t="str">
        <f>IF(AP185&lt;0.95,"OG",IF(AP185&gt;=0.95,"MG"))</f>
        <v>OG</v>
      </c>
      <c r="AV185">
        <f>SUM(R185,U185,X185,AA185,AD185,AG185,AJ185,AM185)</f>
        <v>83</v>
      </c>
      <c r="AW185">
        <f>SUM(S185,V185,Y185,AB185,AE185,AH185,AK185,AN185)</f>
        <v>101</v>
      </c>
    </row>
    <row r="186" spans="1:49" ht="3.75" customHeight="1" x14ac:dyDescent="0.2">
      <c r="A186" s="30"/>
      <c r="B186" s="30"/>
      <c r="C186" s="21"/>
      <c r="D186" s="31"/>
      <c r="E186" s="31"/>
      <c r="F186" s="31"/>
      <c r="G186" s="31"/>
      <c r="H186" s="31"/>
      <c r="I186" s="31"/>
      <c r="J186" s="31"/>
      <c r="K186" s="21"/>
      <c r="L186" s="32"/>
      <c r="M186" s="32"/>
      <c r="N186" s="21"/>
      <c r="O186" s="27"/>
      <c r="P186" s="21"/>
      <c r="Q186" s="21"/>
      <c r="R186" s="33"/>
      <c r="S186" s="33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34"/>
      <c r="AQ186" s="34"/>
      <c r="AR186" s="21"/>
      <c r="AS186" s="22"/>
      <c r="AT186" s="21"/>
      <c r="AU186" s="21"/>
      <c r="AV186" s="21"/>
      <c r="AW186" s="21"/>
    </row>
    <row r="187" spans="1:49" hidden="1" x14ac:dyDescent="0.2">
      <c r="A187" s="35"/>
      <c r="B187" s="35"/>
      <c r="C187" s="21"/>
      <c r="D187" s="36"/>
      <c r="E187" s="36"/>
      <c r="F187" s="36"/>
      <c r="G187" s="36"/>
      <c r="H187" s="36"/>
      <c r="I187" s="36"/>
      <c r="J187" s="36"/>
      <c r="K187" s="21"/>
      <c r="L187" s="37"/>
      <c r="M187" s="37"/>
      <c r="N187" s="21"/>
      <c r="O187" s="27"/>
      <c r="P187" s="21"/>
      <c r="Q187" s="21"/>
      <c r="R187" s="33"/>
      <c r="S187" s="33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9"/>
      <c r="AQ187" s="29"/>
      <c r="AR187" s="21"/>
      <c r="AS187" s="22"/>
      <c r="AT187" s="21"/>
      <c r="AU187" s="21"/>
      <c r="AV187" s="21"/>
      <c r="AW187" s="21"/>
    </row>
    <row r="188" spans="1:49" ht="3.75" hidden="1" customHeight="1" x14ac:dyDescent="0.2">
      <c r="A188" s="30"/>
      <c r="B188" s="30"/>
      <c r="C188" s="21"/>
      <c r="D188" s="31"/>
      <c r="E188" s="31"/>
      <c r="F188" s="31"/>
      <c r="G188" s="31"/>
      <c r="H188" s="31"/>
      <c r="I188" s="31"/>
      <c r="J188" s="31"/>
      <c r="K188" s="21"/>
      <c r="L188" s="32"/>
      <c r="M188" s="32"/>
      <c r="N188" s="21"/>
      <c r="O188" s="27"/>
      <c r="P188" s="21"/>
      <c r="Q188" s="21"/>
      <c r="R188" s="33"/>
      <c r="S188" s="33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34"/>
      <c r="AQ188" s="34"/>
      <c r="AR188" s="21"/>
      <c r="AS188" s="22"/>
      <c r="AT188" s="21"/>
      <c r="AU188" s="21"/>
      <c r="AV188" s="21"/>
      <c r="AW188" s="21"/>
    </row>
    <row r="189" spans="1:49" hidden="1" x14ac:dyDescent="0.2">
      <c r="A189" s="35"/>
      <c r="B189" s="35"/>
      <c r="C189" s="21"/>
      <c r="D189" s="36"/>
      <c r="E189" s="36"/>
      <c r="F189" s="36"/>
      <c r="G189" s="36"/>
      <c r="H189" s="36"/>
      <c r="I189" s="36"/>
      <c r="J189" s="36"/>
      <c r="K189" s="21"/>
      <c r="L189" s="37"/>
      <c r="M189" s="37"/>
      <c r="N189" s="21"/>
      <c r="O189" s="27"/>
      <c r="P189" s="21"/>
      <c r="Q189" s="21"/>
      <c r="R189" s="33"/>
      <c r="S189" s="33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9"/>
      <c r="AQ189" s="29"/>
      <c r="AR189" s="21"/>
      <c r="AS189" s="22"/>
      <c r="AT189" s="21"/>
      <c r="AU189" s="21"/>
      <c r="AV189" s="21"/>
      <c r="AW189" s="21"/>
    </row>
    <row r="190" spans="1:49" ht="5.25" hidden="1" customHeight="1" x14ac:dyDescent="0.2">
      <c r="A190" s="30"/>
      <c r="B190" s="30"/>
      <c r="C190" s="21"/>
      <c r="D190" s="31"/>
      <c r="E190" s="31"/>
      <c r="F190" s="31"/>
      <c r="G190" s="31"/>
      <c r="H190" s="31"/>
      <c r="I190" s="31"/>
      <c r="J190" s="31"/>
      <c r="K190" s="21"/>
      <c r="L190" s="32"/>
      <c r="M190" s="32"/>
      <c r="N190" s="21"/>
      <c r="O190" s="27"/>
      <c r="P190" s="21"/>
      <c r="Q190" s="21"/>
      <c r="R190" s="33"/>
      <c r="S190" s="33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34"/>
      <c r="AQ190" s="34"/>
      <c r="AR190" s="21"/>
      <c r="AS190" s="22"/>
      <c r="AT190" s="21"/>
      <c r="AU190" s="21"/>
      <c r="AV190" s="21"/>
      <c r="AW190" s="21"/>
    </row>
    <row r="191" spans="1:49" x14ac:dyDescent="0.2">
      <c r="A191" s="38" t="s">
        <v>8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21"/>
      <c r="O191" s="27"/>
      <c r="P191" s="21"/>
      <c r="Q191" s="21"/>
      <c r="R191" s="33"/>
      <c r="S191" s="33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9"/>
      <c r="AQ191" s="29"/>
      <c r="AR191" s="21"/>
      <c r="AS191" s="22"/>
      <c r="AT191" s="21"/>
      <c r="AU191" s="21"/>
      <c r="AV191" s="21"/>
      <c r="AW191" s="21"/>
    </row>
    <row r="192" spans="1:49" ht="5.2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</row>
    <row r="193" spans="1:49" x14ac:dyDescent="0.2">
      <c r="A193" s="9">
        <v>9419</v>
      </c>
      <c r="B193" s="10"/>
      <c r="D193" s="11" t="str">
        <f>VLOOKUP(A193,[1]leden!A$1:C$65536,2,FALSE)</f>
        <v>MOEYKENS Biacio</v>
      </c>
      <c r="E193" s="12"/>
      <c r="F193" s="12"/>
      <c r="G193" s="12"/>
      <c r="H193" s="12"/>
      <c r="I193" s="12"/>
      <c r="J193" s="13"/>
      <c r="L193" s="14" t="str">
        <f>VLOOKUP(A193,[1]leden!A$1:C$65536,3,FALSE)</f>
        <v>GS</v>
      </c>
      <c r="M193" s="15"/>
      <c r="O193" s="16" t="str">
        <f>VLOOKUP(A193,[1]leden!A$1:F$65536,6,FALSE)</f>
        <v>4°</v>
      </c>
      <c r="P193" s="16">
        <f>VLOOKUP(A193,[1]leden!A$1:D$65536,4,FALSE)</f>
        <v>0</v>
      </c>
      <c r="R193" s="16">
        <v>17</v>
      </c>
      <c r="S193" s="16">
        <v>47</v>
      </c>
      <c r="U193">
        <v>18</v>
      </c>
      <c r="V193">
        <v>58</v>
      </c>
      <c r="X193">
        <v>15</v>
      </c>
      <c r="Y193">
        <v>46</v>
      </c>
      <c r="AP193" s="17">
        <f>ROUNDDOWN(AV193/AW193,3)</f>
        <v>0.33100000000000002</v>
      </c>
      <c r="AQ193" s="18"/>
      <c r="AS193" s="19" t="str">
        <f>IF(AP193&lt;0.335,"OG",IF(AND(AP193&gt;=0.335,AP193&lt;0.405),"MG",IF(AND(AP193&gt;=0.405,AP193&lt;0.495),"PR",IF(AND(AP193&gt;=0.495,AP193&lt;0.61),"DPR",IF(AND(AP193&gt;=0.61,AP193&lt;0.765),"DRPR")))))</f>
        <v>OG</v>
      </c>
      <c r="AV193">
        <f>SUM(R193,U193,X193,AA193,AD193,AG193,AJ193,AM193)</f>
        <v>50</v>
      </c>
      <c r="AW193">
        <f>SUM(S193,V193,Y193,AB193,AE193,AH193,AK193,AN193)</f>
        <v>151</v>
      </c>
    </row>
    <row r="194" spans="1:49" ht="4.5" customHeight="1" x14ac:dyDescent="0.2">
      <c r="P194" s="16"/>
      <c r="AS194" s="19"/>
    </row>
    <row r="195" spans="1:49" x14ac:dyDescent="0.2">
      <c r="A195" s="9">
        <v>8891</v>
      </c>
      <c r="B195" s="10"/>
      <c r="D195" s="11" t="str">
        <f>VLOOKUP(A195,[1]leden!A$1:C$65536,2,FALSE)</f>
        <v>PLATTEAU Tiani</v>
      </c>
      <c r="E195" s="12"/>
      <c r="F195" s="12"/>
      <c r="G195" s="12"/>
      <c r="H195" s="12"/>
      <c r="I195" s="12"/>
      <c r="J195" s="13"/>
      <c r="L195" s="14" t="str">
        <f>VLOOKUP(A195,[1]leden!A$1:C$65536,3,FALSE)</f>
        <v>UN</v>
      </c>
      <c r="M195" s="15"/>
      <c r="O195" s="16" t="str">
        <f>VLOOKUP(A195,[1]leden!A$1:F$65536,6,FALSE)</f>
        <v>3°</v>
      </c>
      <c r="P195" s="16">
        <f>VLOOKUP(A195,[1]leden!A$1:D$65536,4,FALSE)</f>
        <v>0</v>
      </c>
      <c r="R195" s="16">
        <v>22</v>
      </c>
      <c r="S195" s="16">
        <v>55</v>
      </c>
      <c r="U195">
        <v>22</v>
      </c>
      <c r="V195">
        <v>60</v>
      </c>
      <c r="X195">
        <v>16</v>
      </c>
      <c r="Y195">
        <v>54</v>
      </c>
      <c r="AP195" s="17">
        <f>ROUNDDOWN(AV195/AW195,3)</f>
        <v>0.35499999999999998</v>
      </c>
      <c r="AQ195" s="18"/>
      <c r="AS195" s="19" t="str">
        <f>IF(AP195&lt;0.405,"OG",IF(AND(AP195&gt;=0.405,AP195&lt;0.495),"MG",IF(AND(AP195&gt;=0.495,AP195&lt;0.61),"PR",IF(AND(AP195&gt;=0.61,AP195&lt;0.765),"DPR",IF(AND(AP195&gt;=0.765,AP195&lt;0.95),"DRPR")))))</f>
        <v>OG</v>
      </c>
      <c r="AV195">
        <f>SUM(R195,U195,X195,AA195,AD195,AG195,AJ195,AM195)</f>
        <v>60</v>
      </c>
      <c r="AW195">
        <f>SUM(S195,V195,Y195,AB195,AE195,AH195,AK195,AN195)</f>
        <v>169</v>
      </c>
    </row>
    <row r="196" spans="1:49" ht="4.5" customHeight="1" x14ac:dyDescent="0.2">
      <c r="P196" s="16"/>
      <c r="AS196" s="19"/>
    </row>
    <row r="197" spans="1:49" x14ac:dyDescent="0.2">
      <c r="A197" s="9">
        <v>7471</v>
      </c>
      <c r="B197" s="10"/>
      <c r="D197" s="11" t="str">
        <f>VLOOKUP(A197,[1]leden!A$1:C$65536,2,FALSE)</f>
        <v>WIELEMANS Gustaaf</v>
      </c>
      <c r="E197" s="12"/>
      <c r="F197" s="12"/>
      <c r="G197" s="12"/>
      <c r="H197" s="12"/>
      <c r="I197" s="12"/>
      <c r="J197" s="13"/>
      <c r="L197" s="14" t="str">
        <f>VLOOKUP(A197,[1]leden!A$1:C$65536,3,FALSE)</f>
        <v>UN</v>
      </c>
      <c r="M197" s="15"/>
      <c r="O197" s="16" t="str">
        <f>VLOOKUP(A197,[1]leden!A$1:F$65536,6,FALSE)</f>
        <v>3°</v>
      </c>
      <c r="P197" s="16">
        <f>VLOOKUP(A197,[1]leden!A$1:D$65536,4,FALSE)</f>
        <v>0</v>
      </c>
      <c r="R197" s="16">
        <v>13</v>
      </c>
      <c r="S197" s="16">
        <v>58</v>
      </c>
      <c r="U197">
        <v>22</v>
      </c>
      <c r="V197">
        <v>77</v>
      </c>
      <c r="X197">
        <v>22</v>
      </c>
      <c r="Y197">
        <v>53</v>
      </c>
      <c r="AP197" s="17">
        <f>ROUNDDOWN(AV197/AW197,3)</f>
        <v>0.30299999999999999</v>
      </c>
      <c r="AQ197" s="18"/>
      <c r="AS197" s="19" t="str">
        <f>IF(AP197&lt;0.405,"OG",IF(AND(AP197&gt;=0.405,AP197&lt;0.495),"MG",IF(AND(AP197&gt;=0.495,AP197&lt;0.61),"PR",IF(AND(AP197&gt;=0.61,AP197&lt;0.765),"DPR",IF(AND(AP197&gt;=0.765,AP197&lt;0.95),"DRPR")))))</f>
        <v>OG</v>
      </c>
      <c r="AV197">
        <f>SUM(R197,U197,X197,AA197,AD197,AG197,AJ197,AM197)</f>
        <v>57</v>
      </c>
      <c r="AW197">
        <f>SUM(S197,V197,Y197,AB197,AE197,AH197,AK197,AN197)</f>
        <v>188</v>
      </c>
    </row>
    <row r="198" spans="1:49" ht="4.5" customHeight="1" x14ac:dyDescent="0.2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</row>
    <row r="199" spans="1:49" x14ac:dyDescent="0.2">
      <c r="A199" s="9">
        <v>4559</v>
      </c>
      <c r="B199" s="10"/>
      <c r="D199" s="11" t="str">
        <f>VLOOKUP(A199,[1]leden!A$1:C$65536,2,FALSE)</f>
        <v>STANDAERT Arthur</v>
      </c>
      <c r="E199" s="12"/>
      <c r="F199" s="12"/>
      <c r="G199" s="12"/>
      <c r="H199" s="12"/>
      <c r="I199" s="12"/>
      <c r="J199" s="13"/>
      <c r="L199" s="14" t="str">
        <f>VLOOKUP(A199,[1]leden!A$1:C$65536,3,FALSE)</f>
        <v>K.EBC</v>
      </c>
      <c r="M199" s="15"/>
      <c r="O199" s="16" t="str">
        <f>VLOOKUP(A199,[1]leden!A$1:F$65536,6,FALSE)</f>
        <v>3°</v>
      </c>
      <c r="P199" s="16">
        <f>VLOOKUP(A199,[1]leden!A$1:D$65536,4,FALSE)</f>
        <v>0</v>
      </c>
      <c r="R199" s="16">
        <v>10</v>
      </c>
      <c r="S199" s="16">
        <v>49</v>
      </c>
      <c r="U199">
        <v>22</v>
      </c>
      <c r="V199">
        <v>44</v>
      </c>
      <c r="X199">
        <v>20</v>
      </c>
      <c r="Y199">
        <v>54</v>
      </c>
      <c r="AP199" s="17">
        <f>ROUNDDOWN(AV199/AW199,3)</f>
        <v>0.35299999999999998</v>
      </c>
      <c r="AQ199" s="18"/>
      <c r="AS199" s="19" t="str">
        <f>IF(AP199&lt;0.405,"OG",IF(AND(AP199&gt;=0.405,AP199&lt;0.495),"MG",IF(AND(AP199&gt;=0.495,AP199&lt;0.61),"PR",IF(AND(AP199&gt;=0.61,AP199&lt;0.765),"DPR",IF(AND(AP199&gt;=0.765,AP199&lt;0.95),"DRPR")))))</f>
        <v>OG</v>
      </c>
      <c r="AV199">
        <f>SUM(R199,U199,X199,AA199,AD199,AG199,AJ199,AM199)</f>
        <v>52</v>
      </c>
      <c r="AW199">
        <f>SUM(S199,V199,Y199,AB199,AE199,AH199,AK199,AN199)</f>
        <v>147</v>
      </c>
    </row>
    <row r="200" spans="1:49" ht="3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</row>
    <row r="201" spans="1:49" x14ac:dyDescent="0.2">
      <c r="A201" s="9">
        <v>8045</v>
      </c>
      <c r="B201" s="10"/>
      <c r="D201" s="11" t="str">
        <f>VLOOKUP(A201,[1]leden!A$1:C$65536,2,FALSE)</f>
        <v>GARRE Roger</v>
      </c>
      <c r="E201" s="12"/>
      <c r="F201" s="12"/>
      <c r="G201" s="12"/>
      <c r="H201" s="12"/>
      <c r="I201" s="12"/>
      <c r="J201" s="13"/>
      <c r="L201" s="14" t="str">
        <f>VLOOKUP(A201,[1]leden!A$1:C$65536,3,FALSE)</f>
        <v>OBA</v>
      </c>
      <c r="M201" s="15"/>
      <c r="O201" s="16" t="str">
        <f>VLOOKUP(A201,[1]leden!A$1:F$65536,6,FALSE)</f>
        <v>3°</v>
      </c>
      <c r="P201" s="16">
        <f>VLOOKUP(A201,[1]leden!A$1:D$65536,4,FALSE)</f>
        <v>0</v>
      </c>
      <c r="R201" s="16">
        <v>18</v>
      </c>
      <c r="S201" s="16">
        <v>58</v>
      </c>
      <c r="U201">
        <v>22</v>
      </c>
      <c r="V201">
        <v>62</v>
      </c>
      <c r="X201">
        <v>15</v>
      </c>
      <c r="Y201">
        <v>36</v>
      </c>
      <c r="AP201" s="17">
        <f>ROUNDDOWN(AV201/AW201,3)</f>
        <v>0.35199999999999998</v>
      </c>
      <c r="AQ201" s="18"/>
      <c r="AS201" s="19" t="str">
        <f>IF(AP201&lt;0.405,"OG",IF(AND(AP201&gt;=0.405,AP201&lt;0.495),"MG",IF(AND(AP201&gt;=0.495,AP201&lt;0.61),"PR",IF(AND(AP201&gt;=0.61,AP201&lt;0.765),"DPR",IF(AND(AP201&gt;=0.765,AP201&lt;0.95),"DRPR")))))</f>
        <v>OG</v>
      </c>
      <c r="AV201">
        <f>SUM(R201,U201,X201,AA201,AD201,AG201,AJ201,AM201)</f>
        <v>55</v>
      </c>
      <c r="AW201">
        <f>SUM(S201,V201,Y201,AB201,AE201,AH201,AK201,AN201)</f>
        <v>156</v>
      </c>
    </row>
    <row r="202" spans="1:49" ht="3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</row>
    <row r="203" spans="1:49" x14ac:dyDescent="0.2">
      <c r="A203" s="9">
        <v>6857</v>
      </c>
      <c r="B203" s="10"/>
      <c r="D203" s="11" t="str">
        <f>VLOOKUP(A203,[1]leden!A$1:C$65536,2,FALSE)</f>
        <v>FAES Ivo</v>
      </c>
      <c r="E203" s="12"/>
      <c r="F203" s="12"/>
      <c r="G203" s="12"/>
      <c r="H203" s="12"/>
      <c r="I203" s="12"/>
      <c r="J203" s="13"/>
      <c r="L203" s="14" t="str">
        <f>VLOOKUP(A203,[1]leden!A$1:C$65536,3,FALSE)</f>
        <v>ODM</v>
      </c>
      <c r="M203" s="15"/>
      <c r="O203" s="16" t="str">
        <f>VLOOKUP(A203,[1]leden!A$1:F$65536,6,FALSE)</f>
        <v>3°</v>
      </c>
      <c r="P203" s="16">
        <f>VLOOKUP(A203,[1]leden!A$1:D$65536,4,FALSE)</f>
        <v>0</v>
      </c>
      <c r="R203" s="16">
        <v>22</v>
      </c>
      <c r="S203" s="16">
        <v>38</v>
      </c>
      <c r="U203">
        <v>22</v>
      </c>
      <c r="V203">
        <v>54</v>
      </c>
      <c r="X203">
        <v>14</v>
      </c>
      <c r="Y203">
        <v>33</v>
      </c>
      <c r="AP203" s="17">
        <f>ROUNDDOWN(AV203/AW203,3)</f>
        <v>0.46400000000000002</v>
      </c>
      <c r="AQ203" s="18"/>
      <c r="AS203" s="19" t="str">
        <f>IF(AP203&lt;0.405,"OG",IF(AND(AP203&gt;=0.405,AP203&lt;0.495),"MG",IF(AND(AP203&gt;=0.495,AP203&lt;0.61),"PR",IF(AND(AP203&gt;=0.61,AP203&lt;0.765),"DPR",IF(AND(AP203&gt;=0.765,AP203&lt;0.95),"DRPR")))))</f>
        <v>MG</v>
      </c>
      <c r="AV203">
        <f>SUM(R203,U203,X203,AA203,AD203,AG203,AJ203,AM203)</f>
        <v>58</v>
      </c>
      <c r="AW203">
        <f>SUM(S203,V203,Y203,AB203,AE203,AH203,AK203,AN203)</f>
        <v>125</v>
      </c>
    </row>
    <row r="204" spans="1:49" ht="3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</row>
    <row r="205" spans="1:49" x14ac:dyDescent="0.2">
      <c r="A205" s="9">
        <v>4456</v>
      </c>
      <c r="B205" s="10"/>
      <c r="D205" s="11" t="str">
        <f>VLOOKUP(A205,[1]leden!A$1:C$65536,2,FALSE)</f>
        <v>DUPONT Jean-Claude</v>
      </c>
      <c r="E205" s="12"/>
      <c r="F205" s="12"/>
      <c r="G205" s="12"/>
      <c r="H205" s="12"/>
      <c r="I205" s="12"/>
      <c r="J205" s="13"/>
      <c r="L205" s="14" t="str">
        <f>VLOOKUP(A205,[1]leden!A$1:C$65536,3,FALSE)</f>
        <v>UN</v>
      </c>
      <c r="M205" s="15"/>
      <c r="O205" s="16" t="str">
        <f>VLOOKUP(A205,[1]leden!A$1:F$65536,6,FALSE)</f>
        <v>2°</v>
      </c>
      <c r="P205" s="16">
        <f>VLOOKUP(A205,[1]leden!A$1:D$65536,4,FALSE)</f>
        <v>0</v>
      </c>
      <c r="R205" s="16">
        <v>27</v>
      </c>
      <c r="S205" s="16">
        <v>55</v>
      </c>
      <c r="U205">
        <v>27</v>
      </c>
      <c r="V205">
        <v>64</v>
      </c>
      <c r="X205">
        <v>22</v>
      </c>
      <c r="Y205">
        <v>53</v>
      </c>
      <c r="AP205" s="17">
        <f>ROUNDDOWN(AV205/AW205,3)</f>
        <v>0.441</v>
      </c>
      <c r="AQ205" s="18"/>
      <c r="AS205" s="19" t="str">
        <f>IF(AP205&lt;0.495,"OG",IF(AND(AP205&gt;=0.495,AP205&lt;0.61),"MG",IF(AND(AP205&gt;=0.61,AP205&lt;0.765),"PR",IF(AND(AP205&gt;=0.795,AP205&lt;0.95),"DPR",IF(AP205&gt;=0.95,"DRPR")))))</f>
        <v>OG</v>
      </c>
      <c r="AV205">
        <f>SUM(R205,U205,X205,AA205,AD205,AG205,AJ205,AM205)</f>
        <v>76</v>
      </c>
      <c r="AW205">
        <f>SUM(S205,V205,Y205,AB205,AE205,AH205,AK205,AN205)</f>
        <v>172</v>
      </c>
    </row>
    <row r="206" spans="1:49" ht="3.75" customHeight="1" x14ac:dyDescent="0.2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</row>
    <row r="207" spans="1:49" x14ac:dyDescent="0.2">
      <c r="A207" s="9">
        <v>7303</v>
      </c>
      <c r="B207" s="10"/>
      <c r="D207" s="11" t="str">
        <f>VLOOKUP(A207,[1]leden!A$1:C$65536,2,FALSE)</f>
        <v>FRANCK Franky</v>
      </c>
      <c r="E207" s="12"/>
      <c r="F207" s="12"/>
      <c r="G207" s="12"/>
      <c r="H207" s="12"/>
      <c r="I207" s="12"/>
      <c r="J207" s="13"/>
      <c r="L207" s="14" t="str">
        <f>VLOOKUP(A207,[1]leden!A$1:C$65536,3,FALSE)</f>
        <v>UN</v>
      </c>
      <c r="M207" s="15"/>
      <c r="O207" s="16" t="str">
        <f>VLOOKUP(A207,[1]leden!A$1:F$65536,6,FALSE)</f>
        <v>2°</v>
      </c>
      <c r="P207" s="16">
        <f>VLOOKUP(A207,[1]leden!A$1:D$65536,4,FALSE)</f>
        <v>0</v>
      </c>
      <c r="R207" s="16">
        <v>27</v>
      </c>
      <c r="S207" s="16">
        <v>57</v>
      </c>
      <c r="U207">
        <v>27</v>
      </c>
      <c r="V207">
        <v>54</v>
      </c>
      <c r="X207">
        <v>21</v>
      </c>
      <c r="Y207">
        <v>54</v>
      </c>
      <c r="AP207" s="17">
        <f>ROUNDDOWN(AV207/AW207,3)</f>
        <v>0.45400000000000001</v>
      </c>
      <c r="AQ207" s="18"/>
      <c r="AS207" s="19" t="str">
        <f>IF(AP207&lt;0.495,"OG",IF(AND(AP207&gt;=0.495,AP207&lt;0.61),"MG",IF(AND(AP207&gt;=0.61,AP207&lt;0.765),"PR",IF(AND(AP207&gt;=0.795,AP207&lt;0.95),"DPR",IF(AP207&gt;=0.95,"DRPR")))))</f>
        <v>OG</v>
      </c>
      <c r="AV207">
        <f>SUM(R207,U207,X207,AA207,AD207,AG207,AJ207,AM207)</f>
        <v>75</v>
      </c>
      <c r="AW207">
        <f>SUM(S207,V207,Y207,AB207,AE207,AH207,AK207,AN207)</f>
        <v>165</v>
      </c>
    </row>
    <row r="208" spans="1:49" ht="4.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</row>
    <row r="209" spans="1:49" x14ac:dyDescent="0.2">
      <c r="A209" s="9">
        <v>8669</v>
      </c>
      <c r="B209" s="10"/>
      <c r="D209" s="11" t="str">
        <f>VLOOKUP(A209,[1]leden!A$1:C$65536,2,FALSE)</f>
        <v>DE CLERCK Jean</v>
      </c>
      <c r="E209" s="12"/>
      <c r="F209" s="12"/>
      <c r="G209" s="12"/>
      <c r="H209" s="12"/>
      <c r="I209" s="12"/>
      <c r="J209" s="13"/>
      <c r="L209" s="14" t="str">
        <f>VLOOKUP(A209,[1]leden!A$1:C$65536,3,FALSE)</f>
        <v>K.BR</v>
      </c>
      <c r="M209" s="15"/>
      <c r="O209" s="16" t="str">
        <f>VLOOKUP(A209,[1]leden!A$1:F$65536,6,FALSE)</f>
        <v>2°</v>
      </c>
      <c r="P209" s="16">
        <f>VLOOKUP(A209,[1]leden!A$1:D$65536,4,FALSE)</f>
        <v>0</v>
      </c>
      <c r="R209" s="16">
        <v>27</v>
      </c>
      <c r="S209" s="16">
        <v>37</v>
      </c>
      <c r="U209">
        <v>18</v>
      </c>
      <c r="V209">
        <v>48</v>
      </c>
      <c r="X209">
        <v>21</v>
      </c>
      <c r="Y209">
        <v>54</v>
      </c>
      <c r="AP209" s="17">
        <f>ROUNDDOWN(AV209/AW209,3)</f>
        <v>0.47399999999999998</v>
      </c>
      <c r="AQ209" s="18"/>
      <c r="AS209" s="19" t="str">
        <f>IF(AP209&lt;0.495,"OG",IF(AND(AP209&gt;=0.495,AP209&lt;0.61),"MG",IF(AND(AP209&gt;=0.61,AP209&lt;0.765),"PR",IF(AND(AP209&gt;=0.795,AP209&lt;0.95),"DPR",IF(AP209&gt;=0.95,"DRPR")))))</f>
        <v>OG</v>
      </c>
      <c r="AV209">
        <f>SUM(R209,U209,X209,AA209,AD209,AG209,AJ209,AM209)</f>
        <v>66</v>
      </c>
      <c r="AW209">
        <f>SUM(S209,V209,Y209,AB209,AE209,AH209,AK209,AN209)</f>
        <v>139</v>
      </c>
    </row>
    <row r="210" spans="1:49" ht="4.5" customHeight="1" x14ac:dyDescent="0.2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</row>
    <row r="211" spans="1:49" x14ac:dyDescent="0.2">
      <c r="A211" s="9">
        <v>4567</v>
      </c>
      <c r="B211" s="10"/>
      <c r="D211" s="11" t="str">
        <f>VLOOKUP(A211,[1]leden!A$1:C$65536,2,FALSE)</f>
        <v>VLERICK Raf</v>
      </c>
      <c r="E211" s="12"/>
      <c r="F211" s="12"/>
      <c r="G211" s="12"/>
      <c r="H211" s="12"/>
      <c r="I211" s="12"/>
      <c r="J211" s="13"/>
      <c r="L211" s="14" t="str">
        <f>VLOOKUP(A211,[1]leden!A$1:C$65536,3,FALSE)</f>
        <v>K.EBC</v>
      </c>
      <c r="M211" s="15"/>
      <c r="O211" s="16" t="str">
        <f>VLOOKUP(A211,[1]leden!A$1:F$65536,6,FALSE)</f>
        <v>1°</v>
      </c>
      <c r="P211" s="16">
        <f>VLOOKUP(A211,[1]leden!A$1:D$65536,4,FALSE)</f>
        <v>0</v>
      </c>
      <c r="R211" s="16">
        <v>46</v>
      </c>
      <c r="S211" s="16">
        <v>83</v>
      </c>
      <c r="U211">
        <v>34</v>
      </c>
      <c r="V211">
        <v>59</v>
      </c>
      <c r="X211">
        <v>30</v>
      </c>
      <c r="Y211">
        <v>63</v>
      </c>
      <c r="AP211" s="17">
        <f>ROUNDDOWN(AV211/AW211,3)</f>
        <v>0.53600000000000003</v>
      </c>
      <c r="AQ211" s="18"/>
      <c r="AS211" s="19" t="str">
        <f>IF(AP211&lt;0.61,"OG",IF(AND(AP211&gt;=0.61,AP211&lt;0.765),"MG",IF(AND(AP211&gt;=0.765,AP211&lt;0.95),"PR",IF(AP211&gt;=0.95,"DPR"))))</f>
        <v>OG</v>
      </c>
      <c r="AV211">
        <f>SUM(R211,U211,X211,AA211,AD211,AG211,AJ211,AM211)</f>
        <v>110</v>
      </c>
      <c r="AW211">
        <f>SUM(S211,V211,Y211,AB211,AE211,AH211,AK211,AN211)</f>
        <v>205</v>
      </c>
    </row>
    <row r="212" spans="1:49" ht="3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</row>
    <row r="213" spans="1:49" x14ac:dyDescent="0.2">
      <c r="A213" s="9">
        <v>4635</v>
      </c>
      <c r="B213" s="10"/>
      <c r="D213" s="11" t="str">
        <f>VLOOKUP(A213,[1]leden!A$1:C$65536,2,FALSE)</f>
        <v>DEVLIEGER Raoul</v>
      </c>
      <c r="E213" s="12"/>
      <c r="F213" s="12"/>
      <c r="G213" s="12"/>
      <c r="H213" s="12"/>
      <c r="I213" s="12"/>
      <c r="J213" s="13"/>
      <c r="L213" s="14" t="str">
        <f>VLOOKUP(A213,[1]leden!A$1:C$65536,3,FALSE)</f>
        <v>OBA</v>
      </c>
      <c r="M213" s="15"/>
      <c r="O213" s="16" t="str">
        <f>VLOOKUP(A213,[1]leden!A$1:F$65536,6,FALSE)</f>
        <v>1°</v>
      </c>
      <c r="P213" s="16">
        <f>VLOOKUP(A213,[1]leden!A$1:D$65536,4,FALSE)</f>
        <v>0</v>
      </c>
      <c r="R213" s="16">
        <v>38</v>
      </c>
      <c r="S213" s="16">
        <v>82</v>
      </c>
      <c r="U213">
        <v>34</v>
      </c>
      <c r="V213">
        <v>59</v>
      </c>
      <c r="X213">
        <v>34</v>
      </c>
      <c r="Y213">
        <v>60</v>
      </c>
      <c r="AP213" s="17">
        <f>ROUNDDOWN(AV213/AW213,3)</f>
        <v>0.52700000000000002</v>
      </c>
      <c r="AQ213" s="18"/>
      <c r="AS213" s="19" t="str">
        <f>IF(AP213&lt;0.61,"OG",IF(AND(AP213&gt;=0.61,AP213&lt;0.765),"MG",IF(AND(AP213&gt;=0.765,AP213&lt;0.95),"PR",IF(AP213&gt;=0.95,"DPR"))))</f>
        <v>OG</v>
      </c>
      <c r="AV213">
        <f>SUM(R213,U213,X213,AA213,AD213,AG213,AJ213,AM213)</f>
        <v>106</v>
      </c>
      <c r="AW213">
        <f>SUM(S213,V213,Y213,AB213,AE213,AH213,AK213,AN213)</f>
        <v>201</v>
      </c>
    </row>
    <row r="214" spans="1:49" ht="3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</row>
    <row r="215" spans="1:49" x14ac:dyDescent="0.2">
      <c r="A215" s="9">
        <v>4519</v>
      </c>
      <c r="B215" s="10"/>
      <c r="D215" s="11" t="str">
        <f>VLOOKUP(A215,[1]leden!A$1:C$65536,2,FALSE)</f>
        <v>MALFAIT Michel</v>
      </c>
      <c r="E215" s="12"/>
      <c r="F215" s="12"/>
      <c r="G215" s="12"/>
      <c r="H215" s="12"/>
      <c r="I215" s="12"/>
      <c r="J215" s="13"/>
      <c r="L215" s="14" t="str">
        <f>VLOOKUP(A215,[1]leden!A$1:C$65536,3,FALSE)</f>
        <v>UN</v>
      </c>
      <c r="M215" s="15"/>
      <c r="O215" s="16" t="str">
        <f>VLOOKUP(A215,[1]leden!A$1:F$65536,6,FALSE)</f>
        <v>exc</v>
      </c>
      <c r="P215" s="16">
        <f>VLOOKUP(A215,[1]leden!A$1:D$65536,4,FALSE)</f>
        <v>0</v>
      </c>
      <c r="R215" s="16">
        <v>42</v>
      </c>
      <c r="S215" s="16">
        <v>68</v>
      </c>
      <c r="U215">
        <v>42</v>
      </c>
      <c r="V215">
        <v>52</v>
      </c>
      <c r="X215">
        <v>30</v>
      </c>
      <c r="Y215">
        <v>49</v>
      </c>
      <c r="AP215" s="17">
        <f>ROUNDDOWN(AV215/AW215,3)</f>
        <v>0.67400000000000004</v>
      </c>
      <c r="AQ215" s="18"/>
      <c r="AS215" s="19" t="str">
        <f>IF(AP215&lt;0.765,"OG",IF(AND(AP215&gt;=0.765,AP215&lt;0.95),"MG",IF(AP215&gt;=0.95,"PR")))</f>
        <v>OG</v>
      </c>
      <c r="AV215">
        <f>SUM(R215,U215,X215,AA215,AD215,AG215,AJ215,AM215)</f>
        <v>114</v>
      </c>
      <c r="AW215">
        <f>SUM(S215,V215,Y215,AB215,AE215,AH215,AK215,AN215)</f>
        <v>169</v>
      </c>
    </row>
    <row r="216" spans="1:49" ht="3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</row>
    <row r="217" spans="1:49" x14ac:dyDescent="0.2">
      <c r="A217" s="9">
        <v>4506</v>
      </c>
      <c r="B217" s="10"/>
      <c r="D217" s="11" t="str">
        <f>VLOOKUP(A217,[1]leden!A$1:C$65536,2,FALSE)</f>
        <v>BRACKE Tom</v>
      </c>
      <c r="E217" s="12"/>
      <c r="F217" s="12"/>
      <c r="G217" s="12"/>
      <c r="H217" s="12"/>
      <c r="I217" s="12"/>
      <c r="J217" s="13"/>
      <c r="L217" s="14" t="str">
        <f>VLOOKUP(A217,[1]leden!A$1:C$65536,3,FALSE)</f>
        <v>GS</v>
      </c>
      <c r="M217" s="15"/>
      <c r="O217" s="16" t="str">
        <f>VLOOKUP(A217,[1]leden!A$1:F$65536,6,FALSE)</f>
        <v>exc</v>
      </c>
      <c r="P217" s="16">
        <f>VLOOKUP(A217,[1]leden!A$1:D$65536,4,FALSE)</f>
        <v>0</v>
      </c>
      <c r="R217" s="16">
        <v>43</v>
      </c>
      <c r="S217" s="16">
        <v>40</v>
      </c>
      <c r="U217">
        <v>42</v>
      </c>
      <c r="V217">
        <v>45</v>
      </c>
      <c r="X217">
        <v>30</v>
      </c>
      <c r="Y217">
        <v>67</v>
      </c>
      <c r="AP217" s="17">
        <f>ROUNDDOWN(AV217/AW217,3)</f>
        <v>0.75600000000000001</v>
      </c>
      <c r="AQ217" s="18"/>
      <c r="AS217" s="19" t="str">
        <f>IF(AP217&lt;0.765,"OG",IF(AND(AP217&gt;=0.765,AP217&lt;0.95),"MG",IF(AP217&gt;=0.95,"PR")))</f>
        <v>OG</v>
      </c>
      <c r="AV217">
        <f>SUM(R217,U217,X217,AA217,AD217,AG217,AJ217,AM217)</f>
        <v>115</v>
      </c>
      <c r="AW217">
        <f>SUM(S217,V217,Y217,AB217,AE217,AH217,AK217,AN217)</f>
        <v>152</v>
      </c>
    </row>
    <row r="218" spans="1:49" ht="3.75" customHeight="1" x14ac:dyDescent="0.2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</row>
    <row r="219" spans="1:49" x14ac:dyDescent="0.2">
      <c r="A219" s="9">
        <v>4779</v>
      </c>
      <c r="B219" s="10"/>
      <c r="D219" s="11" t="str">
        <f>VLOOKUP(A219,[1]leden!A$1:C$65536,2,FALSE)</f>
        <v>LEYS Bart</v>
      </c>
      <c r="E219" s="12"/>
      <c r="F219" s="12"/>
      <c r="G219" s="12"/>
      <c r="H219" s="12"/>
      <c r="I219" s="12"/>
      <c r="J219" s="13"/>
      <c r="L219" s="14" t="str">
        <f>VLOOKUP(A219,[1]leden!A$1:C$65536,3,FALSE)</f>
        <v>K.BR</v>
      </c>
      <c r="M219" s="15"/>
      <c r="O219" s="16" t="str">
        <f>VLOOKUP(A219,[1]leden!A$1:F$65536,6,FALSE)</f>
        <v>hfd</v>
      </c>
      <c r="P219" s="16">
        <f>VLOOKUP(A219,[1]leden!A$1:D$65536,4,FALSE)</f>
        <v>0</v>
      </c>
      <c r="R219" s="16">
        <v>50</v>
      </c>
      <c r="S219" s="16">
        <v>53</v>
      </c>
      <c r="U219">
        <v>59</v>
      </c>
      <c r="V219">
        <v>65</v>
      </c>
      <c r="X219">
        <v>43</v>
      </c>
      <c r="Y219">
        <v>58</v>
      </c>
      <c r="AP219" s="17">
        <f>ROUNDDOWN(AV219/AW219,3)</f>
        <v>0.86299999999999999</v>
      </c>
      <c r="AQ219" s="18"/>
      <c r="AS219" s="19" t="str">
        <f>IF(AP219&lt;0.95,"OG",IF(AP219&gt;=0.95,"MG"))</f>
        <v>OG</v>
      </c>
      <c r="AV219">
        <f>SUM(R219,U219,X219,AA219,AD219,AG219,AJ219,AM219)</f>
        <v>152</v>
      </c>
      <c r="AW219">
        <f>SUM(S219,V219,Y219,AB219,AE219,AH219,AK219,AN219)</f>
        <v>176</v>
      </c>
    </row>
    <row r="220" spans="1:49" ht="4.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</row>
    <row r="221" spans="1:49" x14ac:dyDescent="0.2">
      <c r="A221" s="9">
        <v>4541</v>
      </c>
      <c r="B221" s="10"/>
      <c r="D221" s="11" t="str">
        <f>VLOOKUP(A221,[1]leden!A$1:C$65536,2,FALSE)</f>
        <v>DELLAERT Marc</v>
      </c>
      <c r="E221" s="12"/>
      <c r="F221" s="12"/>
      <c r="G221" s="12"/>
      <c r="H221" s="12"/>
      <c r="I221" s="12"/>
      <c r="J221" s="13"/>
      <c r="L221" s="14" t="str">
        <f>VLOOKUP(A221,[1]leden!A$1:C$65536,3,FALSE)</f>
        <v>GS</v>
      </c>
      <c r="M221" s="15"/>
      <c r="O221" s="16" t="str">
        <f>VLOOKUP(A221,[1]leden!A$1:F$65536,6,FALSE)</f>
        <v>hfd</v>
      </c>
      <c r="P221" s="16">
        <f>VLOOKUP(A221,[1]leden!A$1:D$65536,4,FALSE)</f>
        <v>0</v>
      </c>
      <c r="R221" s="16">
        <v>50</v>
      </c>
      <c r="S221" s="16">
        <v>44</v>
      </c>
      <c r="U221">
        <v>50</v>
      </c>
      <c r="V221">
        <v>68</v>
      </c>
      <c r="X221">
        <v>48</v>
      </c>
      <c r="Y221">
        <v>59</v>
      </c>
      <c r="AP221" s="17">
        <f>ROUNDDOWN(AV221/AW221,3)</f>
        <v>0.86499999999999999</v>
      </c>
      <c r="AQ221" s="18"/>
      <c r="AS221" s="19" t="str">
        <f>IF(AP221&lt;0.95,"OG",IF(AP221&gt;=0.95,"MG"))</f>
        <v>OG</v>
      </c>
      <c r="AV221">
        <f>SUM(R221,U221,X221,AA221,AD221,AG221,AJ221,AM221)</f>
        <v>148</v>
      </c>
      <c r="AW221">
        <f>SUM(S221,V221,Y221,AB221,AE221,AH221,AK221,AN221)</f>
        <v>171</v>
      </c>
    </row>
    <row r="222" spans="1:49" ht="4.5" customHeight="1" x14ac:dyDescent="0.2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</row>
    <row r="223" spans="1:49" hidden="1" x14ac:dyDescent="0.2">
      <c r="A223" s="9"/>
      <c r="B223" s="10"/>
      <c r="D223" s="11" t="e">
        <f>VLOOKUP(A223,[1]leden!A$1:C$65536,2,FALSE)</f>
        <v>#N/A</v>
      </c>
      <c r="E223" s="12"/>
      <c r="F223" s="12"/>
      <c r="G223" s="12"/>
      <c r="H223" s="12"/>
      <c r="I223" s="12"/>
      <c r="J223" s="13"/>
      <c r="L223" s="14" t="e">
        <f>VLOOKUP(A223,[1]leden!A$1:C$65536,3,FALSE)</f>
        <v>#N/A</v>
      </c>
      <c r="M223" s="15"/>
      <c r="O223" s="16" t="e">
        <f>VLOOKUP(A223,[1]leden!A$1:D$65536,4,FALSE)</f>
        <v>#N/A</v>
      </c>
      <c r="R223" s="20"/>
      <c r="S223" s="20"/>
      <c r="T223" s="20"/>
      <c r="U223" s="39"/>
      <c r="V223" s="39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40" t="e">
        <f>ROUNDDOWN(AV223/AW223,3)</f>
        <v>#DIV/0!</v>
      </c>
      <c r="AQ223" s="41"/>
      <c r="AR223" s="20"/>
      <c r="AS223" s="19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</row>
    <row r="225" spans="1:49" hidden="1" x14ac:dyDescent="0.2">
      <c r="A225" s="9"/>
      <c r="B225" s="10"/>
      <c r="D225" s="11" t="e">
        <f>VLOOKUP(A225,[1]leden!A$1:C$65536,2,FALSE)</f>
        <v>#N/A</v>
      </c>
      <c r="E225" s="12"/>
      <c r="F225" s="12"/>
      <c r="G225" s="12"/>
      <c r="H225" s="12"/>
      <c r="I225" s="12"/>
      <c r="J225" s="13"/>
      <c r="L225" s="14" t="e">
        <f>VLOOKUP(A225,[1]leden!A$1:C$65536,3,FALSE)</f>
        <v>#N/A</v>
      </c>
      <c r="M225" s="15"/>
      <c r="O225" s="16" t="e">
        <f>VLOOKUP(A225,[1]leden!A$1:D$65536,4,FALSE)</f>
        <v>#N/A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40" t="e">
        <f>ROUNDDOWN(AV225/AW225,3)</f>
        <v>#DIV/0!</v>
      </c>
      <c r="AQ225" s="41"/>
      <c r="AR225" s="20"/>
      <c r="AS225" s="19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</row>
    <row r="227" spans="1:49" hidden="1" x14ac:dyDescent="0.2">
      <c r="A227" s="9"/>
      <c r="B227" s="10"/>
      <c r="D227" s="11" t="e">
        <f>VLOOKUP(A227,[1]leden!A$1:C$65536,2,FALSE)</f>
        <v>#N/A</v>
      </c>
      <c r="E227" s="12"/>
      <c r="F227" s="12"/>
      <c r="G227" s="12"/>
      <c r="H227" s="12"/>
      <c r="I227" s="12"/>
      <c r="J227" s="13"/>
      <c r="L227" s="14" t="e">
        <f>VLOOKUP(A227,[1]leden!A$1:C$65536,3,FALSE)</f>
        <v>#N/A</v>
      </c>
      <c r="M227" s="15"/>
      <c r="O227" s="16" t="e">
        <f>VLOOKUP(A227,[1]leden!A$1:D$65536,4,FALSE)</f>
        <v>#N/A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40" t="e">
        <f>ROUNDDOWN(AV227/AW227,3)</f>
        <v>#DIV/0!</v>
      </c>
      <c r="AQ227" s="41"/>
      <c r="AR227" s="20"/>
      <c r="AS227" s="19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30"/>
      <c r="B228" s="30"/>
      <c r="D228" s="31"/>
      <c r="E228" s="31"/>
      <c r="F228" s="31"/>
      <c r="G228" s="31"/>
      <c r="H228" s="31"/>
      <c r="I228" s="31"/>
      <c r="J228" s="31"/>
      <c r="L228" s="32"/>
      <c r="M228" s="32"/>
      <c r="O228" s="16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42"/>
      <c r="AQ228" s="42"/>
      <c r="AR228" s="20"/>
      <c r="AS228" s="20"/>
    </row>
    <row r="229" spans="1:49" x14ac:dyDescent="0.2">
      <c r="A229" s="38" t="s">
        <v>9</v>
      </c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21"/>
      <c r="O229" s="27"/>
      <c r="P229" s="21"/>
      <c r="Q229" s="21"/>
      <c r="R229" s="33"/>
      <c r="S229" s="33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9"/>
      <c r="AQ229" s="29"/>
      <c r="AR229" s="21"/>
      <c r="AS229" s="22"/>
      <c r="AT229" s="21"/>
      <c r="AU229" s="21"/>
      <c r="AV229" s="21"/>
      <c r="AW229" s="21"/>
    </row>
    <row r="230" spans="1:49" ht="5.2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</row>
    <row r="231" spans="1:49" x14ac:dyDescent="0.2">
      <c r="A231" s="9">
        <v>8871</v>
      </c>
      <c r="B231" s="10"/>
      <c r="D231" s="11" t="str">
        <f>VLOOKUP(A231,[1]leden!A$1:C$65536,2,FALSE)</f>
        <v>VANDENHENDE John</v>
      </c>
      <c r="E231" s="12"/>
      <c r="F231" s="12"/>
      <c r="G231" s="12"/>
      <c r="H231" s="12"/>
      <c r="I231" s="12"/>
      <c r="J231" s="13"/>
      <c r="L231" s="14" t="str">
        <f>VLOOKUP(A231,[1]leden!A$1:C$65536,3,FALSE)</f>
        <v>KOH</v>
      </c>
      <c r="M231" s="15"/>
      <c r="O231" s="16" t="str">
        <f>VLOOKUP(A231,[1]leden!A$1:F$65536,6,FALSE)</f>
        <v>5°</v>
      </c>
      <c r="P231" s="16">
        <f>VLOOKUP(A231,[1]leden!A$1:D$65536,4,FALSE)</f>
        <v>0</v>
      </c>
      <c r="R231" s="16">
        <v>9</v>
      </c>
      <c r="S231" s="16">
        <v>51</v>
      </c>
      <c r="U231">
        <v>15</v>
      </c>
      <c r="V231">
        <v>40</v>
      </c>
      <c r="X231">
        <v>15</v>
      </c>
      <c r="Y231">
        <v>37</v>
      </c>
      <c r="AA231">
        <v>15</v>
      </c>
      <c r="AB231">
        <v>42</v>
      </c>
      <c r="AP231" s="17">
        <f>ROUNDDOWN(AV231/AW231,3)</f>
        <v>0.317</v>
      </c>
      <c r="AQ231" s="18"/>
      <c r="AS231" s="19" t="str">
        <f>IF(AP231&lt;0.275,"OG",IF(AND(AP231&gt;=0.275,AP231&lt;0.335),"MG",IF(AND(AP231&gt;=0.355,AP231&lt;0.405),"PR",IF(AND(AP231&gt;=0.405,AP231&lt;0.495),"DPR",IF(AND(AP231&gt;=0.495,AP231&lt;0.61),"DRPR")))))</f>
        <v>MG</v>
      </c>
      <c r="AV231">
        <f>SUM(R231,U231,X231,AA231,AD231,AG231,AJ231,AM231)</f>
        <v>54</v>
      </c>
      <c r="AW231">
        <f>SUM(S231,V231,Y231,AB231,AE231,AH231,AK231,AN231)</f>
        <v>170</v>
      </c>
    </row>
    <row r="232" spans="1:49" ht="3.75" customHeight="1" x14ac:dyDescent="0.2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</row>
    <row r="233" spans="1:49" x14ac:dyDescent="0.2">
      <c r="A233" s="9">
        <v>8152</v>
      </c>
      <c r="B233" s="10"/>
      <c r="D233" s="11" t="str">
        <f>VLOOKUP(A233,[1]leden!A$1:C$65536,2,FALSE)</f>
        <v>SEVENANTS Yannick</v>
      </c>
      <c r="E233" s="12"/>
      <c r="F233" s="12"/>
      <c r="G233" s="12"/>
      <c r="H233" s="12"/>
      <c r="I233" s="12"/>
      <c r="J233" s="13"/>
      <c r="L233" s="14" t="str">
        <f>VLOOKUP(A233,[1]leden!A$1:C$65536,3,FALSE)</f>
        <v>ODM</v>
      </c>
      <c r="M233" s="15"/>
      <c r="O233" s="16" t="str">
        <f>VLOOKUP(A233,[1]leden!A$1:F$65536,6,FALSE)</f>
        <v>2°</v>
      </c>
      <c r="P233" s="16">
        <f>VLOOKUP(A233,[1]leden!A$1:D$65536,4,FALSE)</f>
        <v>0</v>
      </c>
      <c r="R233" s="16">
        <v>27</v>
      </c>
      <c r="S233" s="16">
        <v>58</v>
      </c>
      <c r="U233">
        <v>27</v>
      </c>
      <c r="V233">
        <v>47</v>
      </c>
      <c r="X233">
        <v>27</v>
      </c>
      <c r="Y233">
        <v>59</v>
      </c>
      <c r="AA233">
        <v>22</v>
      </c>
      <c r="AB233">
        <v>50</v>
      </c>
      <c r="AP233" s="17">
        <f>ROUNDDOWN(AV233/AW233,3)</f>
        <v>0.48099999999999998</v>
      </c>
      <c r="AQ233" s="18"/>
      <c r="AS233" s="19" t="str">
        <f>IF(AP233&lt;0.495,"OG",IF(AND(AP233&gt;=0.495,AP233&lt;0.61),"MG",IF(AND(AP233&gt;=0.61,AP233&lt;0.765),"PR",IF(AND(AP233&gt;=0.795,AP233&lt;0.95),"DPR",IF(AP233&gt;=0.95,"DRPR")))))</f>
        <v>OG</v>
      </c>
      <c r="AV233">
        <f>SUM(R233,U233,X233,AA233,AD233,AG233,AJ233,AM233)</f>
        <v>103</v>
      </c>
      <c r="AW233">
        <f>SUM(S233,V233,Y233,AB233,AE233,AH233,AK233,AN233)</f>
        <v>214</v>
      </c>
    </row>
    <row r="234" spans="1:49" ht="4.5" customHeight="1" x14ac:dyDescent="0.2"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</row>
    <row r="235" spans="1:49" x14ac:dyDescent="0.2">
      <c r="A235" s="9">
        <v>4389</v>
      </c>
      <c r="B235" s="10"/>
      <c r="D235" s="11" t="str">
        <f>VLOOKUP(A235,[1]leden!A$1:C$65536,2,FALSE)</f>
        <v>VAN KERCKHOVE Andre</v>
      </c>
      <c r="E235" s="12"/>
      <c r="F235" s="12"/>
      <c r="G235" s="12"/>
      <c r="H235" s="12"/>
      <c r="I235" s="12"/>
      <c r="J235" s="13"/>
      <c r="L235" s="14" t="str">
        <f>VLOOKUP(A235,[1]leden!A$1:C$65536,3,FALSE)</f>
        <v>KOH</v>
      </c>
      <c r="M235" s="15"/>
      <c r="O235" s="16" t="str">
        <f>VLOOKUP(A235,[1]leden!A$1:F$65536,6,FALSE)</f>
        <v>2°</v>
      </c>
      <c r="P235" s="16">
        <f>VLOOKUP(A235,[1]leden!A$1:D$65536,4,FALSE)</f>
        <v>0</v>
      </c>
      <c r="R235" s="16">
        <v>33</v>
      </c>
      <c r="S235" s="16">
        <v>70</v>
      </c>
      <c r="U235">
        <v>27</v>
      </c>
      <c r="V235">
        <v>58</v>
      </c>
      <c r="X235">
        <v>27</v>
      </c>
      <c r="Y235">
        <v>61</v>
      </c>
      <c r="AA235">
        <v>22</v>
      </c>
      <c r="AB235">
        <v>69</v>
      </c>
      <c r="AP235" s="17">
        <f>ROUNDDOWN(AV235/AW235,3)</f>
        <v>0.42199999999999999</v>
      </c>
      <c r="AQ235" s="18"/>
      <c r="AS235" s="19" t="str">
        <f>IF(AP235&lt;0.495,"OG",IF(AND(AP235&gt;=0.495,AP235&lt;0.61),"MG",IF(AND(AP235&gt;=0.61,AP235&lt;0.765),"PR",IF(AND(AP235&gt;=0.795,AP235&lt;0.95),"DPR",IF(AP235&gt;=0.95,"DRPR")))))</f>
        <v>OG</v>
      </c>
      <c r="AV235">
        <f>SUM(R235,U235,X235,AA235,AD235,AG235,AJ235,AM235)</f>
        <v>109</v>
      </c>
      <c r="AW235">
        <f>SUM(S235,V235,Y235,AB235,AE235,AH235,AK235,AN235)</f>
        <v>258</v>
      </c>
    </row>
    <row r="236" spans="1:49" ht="4.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</row>
    <row r="237" spans="1:49" x14ac:dyDescent="0.2">
      <c r="A237" s="9"/>
      <c r="B237" s="10"/>
      <c r="D237" s="11" t="e">
        <f>VLOOKUP(A237,[1]leden!A$1:C$65536,2,FALSE)</f>
        <v>#N/A</v>
      </c>
      <c r="E237" s="12"/>
      <c r="F237" s="12"/>
      <c r="G237" s="12"/>
      <c r="H237" s="12"/>
      <c r="I237" s="12"/>
      <c r="J237" s="13"/>
      <c r="L237" s="14" t="e">
        <f>VLOOKUP(A237,[1]leden!A$1:C$65536,3,FALSE)</f>
        <v>#N/A</v>
      </c>
      <c r="M237" s="15"/>
      <c r="O237" s="16" t="e">
        <f>VLOOKUP(A237,[1]leden!A$1:D$65536,4,FALSE)</f>
        <v>#N/A</v>
      </c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40" t="e">
        <f>ROUNDDOWN(AV237/AW237,3)</f>
        <v>#DIV/0!</v>
      </c>
      <c r="AQ237" s="41"/>
      <c r="AR237" s="20"/>
      <c r="AS237" s="19" t="e">
        <f>IF(AP237&lt;0.495,"OG",IF(AND(AP237&gt;=0.495,AP237&lt;0.61),"MG",IF(AND(AP237&gt;=0.61,AP237&lt;0.765),"PR",IF(AND(AP237&gt;=0.795,AP237&lt;0.95),"DPR",IF(AP237&gt;=0.95,"DRPR")))))</f>
        <v>#DIV/0!</v>
      </c>
      <c r="AV237">
        <f>SUM(R237,U237,X237,AA237)</f>
        <v>0</v>
      </c>
      <c r="AW237">
        <f>SUM(S237,V237,Y237,AB237)</f>
        <v>0</v>
      </c>
    </row>
    <row r="238" spans="1:49" ht="3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</row>
    <row r="239" spans="1:49" hidden="1" x14ac:dyDescent="0.2">
      <c r="A239" s="9"/>
      <c r="B239" s="10"/>
      <c r="D239" s="11" t="e">
        <f>VLOOKUP(A239,[1]leden!A$1:C$65536,2,FALSE)</f>
        <v>#N/A</v>
      </c>
      <c r="E239" s="12"/>
      <c r="F239" s="12"/>
      <c r="G239" s="12"/>
      <c r="H239" s="12"/>
      <c r="I239" s="12"/>
      <c r="J239" s="13"/>
      <c r="L239" s="14" t="e">
        <f>VLOOKUP(A239,[1]leden!A$1:C$65536,3,FALSE)</f>
        <v>#N/A</v>
      </c>
      <c r="M239" s="15"/>
      <c r="O239" s="16" t="e">
        <f>VLOOKUP(A239,[1]leden!A$1:D$65536,4,FALSE)</f>
        <v>#N/A</v>
      </c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39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40" t="e">
        <f>ROUNDDOWN(AV239/AW239,3)</f>
        <v>#DIV/0!</v>
      </c>
      <c r="AQ239" s="41"/>
      <c r="AR239" s="20"/>
      <c r="AS239" s="19" t="e">
        <f>IF(AP239&lt;0.495,"OG",IF(AND(AP239&gt;=0.495,AP239&lt;0.61),"MG",IF(AND(AP239&gt;=0.61,AP239&lt;0.765),"PR",IF(AND(AP239&gt;=0.795,AP239&lt;0.95),"DPR",IF(AP239&gt;=0.95,"DRPR")))))</f>
        <v>#DIV/0!</v>
      </c>
      <c r="AV239">
        <f>SUM(R239,U239,X239,AA239)</f>
        <v>0</v>
      </c>
      <c r="AW239">
        <f>SUM(S239,V239,Y239,AB239)</f>
        <v>0</v>
      </c>
    </row>
    <row r="240" spans="1:49" ht="3" hidden="1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</row>
    <row r="241" spans="1:49" hidden="1" x14ac:dyDescent="0.2">
      <c r="A241" s="9"/>
      <c r="B241" s="10"/>
      <c r="D241" s="11" t="e">
        <f>VLOOKUP(A241,[1]leden!A$1:C$65536,2,FALSE)</f>
        <v>#N/A</v>
      </c>
      <c r="E241" s="12"/>
      <c r="F241" s="12"/>
      <c r="G241" s="12"/>
      <c r="H241" s="12"/>
      <c r="I241" s="12"/>
      <c r="J241" s="13"/>
      <c r="L241" s="14" t="e">
        <f>VLOOKUP(A241,[1]leden!A$1:C$65536,3,FALSE)</f>
        <v>#N/A</v>
      </c>
      <c r="M241" s="15"/>
      <c r="O241" s="16" t="e">
        <f>VLOOKUP(A241,[1]leden!A$1:D$65536,4,FALSE)</f>
        <v>#N/A</v>
      </c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39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40" t="e">
        <f>ROUNDDOWN(AV241/AW241,3)</f>
        <v>#DIV/0!</v>
      </c>
      <c r="AQ241" s="41"/>
      <c r="AR241" s="20"/>
      <c r="AS241" s="19" t="e">
        <f>IF(AP241&lt;0.495,"OG",IF(AND(AP241&gt;=0.495,AP241&lt;0.61),"MG",IF(AND(AP241&gt;=0.61,AP241&lt;0.765),"PR",IF(AND(AP241&gt;=0.795,AP241&lt;0.95),"DPR",IF(AP241&gt;=0.95,"DRPR")))))</f>
        <v>#DIV/0!</v>
      </c>
      <c r="AV241">
        <f>SUM(R241,U241,X241,AA241)</f>
        <v>0</v>
      </c>
      <c r="AW241">
        <f>SUM(S241,V241,Y241,AB241)</f>
        <v>0</v>
      </c>
    </row>
    <row r="242" spans="1:49" ht="4.5" hidden="1" customHeight="1" x14ac:dyDescent="0.2"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</row>
    <row r="243" spans="1:49" hidden="1" x14ac:dyDescent="0.2">
      <c r="A243" s="9"/>
      <c r="B243" s="10"/>
      <c r="D243" s="11" t="e">
        <f>VLOOKUP(A243,[1]leden!A$1:C$65536,2,FALSE)</f>
        <v>#N/A</v>
      </c>
      <c r="E243" s="12"/>
      <c r="F243" s="12"/>
      <c r="G243" s="12"/>
      <c r="H243" s="12"/>
      <c r="I243" s="12"/>
      <c r="J243" s="13"/>
      <c r="L243" s="14" t="e">
        <f>VLOOKUP(A243,[1]leden!A$1:C$65536,3,FALSE)</f>
        <v>#N/A</v>
      </c>
      <c r="M243" s="15"/>
      <c r="O243" s="16" t="e">
        <f>VLOOKUP(A243,[1]leden!A$1:D$65536,4,FALSE)</f>
        <v>#N/A</v>
      </c>
      <c r="R243" s="20"/>
      <c r="S243" s="20"/>
      <c r="T243" s="20"/>
      <c r="U243" s="39"/>
      <c r="V243" s="39"/>
      <c r="W243" s="20"/>
      <c r="X243" s="20"/>
      <c r="Y243" s="20"/>
      <c r="Z243" s="20"/>
      <c r="AA243" s="20"/>
      <c r="AB243" s="20"/>
      <c r="AC243" s="20"/>
      <c r="AD243" s="20"/>
      <c r="AE243" s="39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40" t="e">
        <f>ROUNDDOWN(AV243/AW243,3)</f>
        <v>#DIV/0!</v>
      </c>
      <c r="AQ243" s="41"/>
      <c r="AR243" s="20"/>
      <c r="AS243" s="19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SUM(R243,U243,X243,AA243)</f>
        <v>0</v>
      </c>
      <c r="AW243">
        <f>SUM(S243,V243,Y243,AB243)</f>
        <v>0</v>
      </c>
    </row>
    <row r="244" spans="1:49" ht="4.5" hidden="1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</row>
    <row r="245" spans="1:49" hidden="1" x14ac:dyDescent="0.2">
      <c r="A245" s="9"/>
      <c r="B245" s="10"/>
      <c r="D245" s="11" t="e">
        <f>VLOOKUP(A245,[1]leden!A$1:C$65536,2,FALSE)</f>
        <v>#N/A</v>
      </c>
      <c r="E245" s="12"/>
      <c r="F245" s="12"/>
      <c r="G245" s="12"/>
      <c r="H245" s="12"/>
      <c r="I245" s="12"/>
      <c r="J245" s="13"/>
      <c r="L245" s="14" t="e">
        <f>VLOOKUP(A245,[1]leden!A$1:C$65536,3,FALSE)</f>
        <v>#N/A</v>
      </c>
      <c r="M245" s="15"/>
      <c r="O245" s="16" t="e">
        <f>VLOOKUP(A245,[1]leden!A$1:D$65536,4,FALSE)</f>
        <v>#N/A</v>
      </c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40" t="e">
        <f>ROUNDDOWN(AV245/AW245,3)</f>
        <v>#DIV/0!</v>
      </c>
      <c r="AQ245" s="41"/>
      <c r="AR245" s="20"/>
      <c r="AS245" s="19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</row>
    <row r="247" spans="1:49" hidden="1" x14ac:dyDescent="0.2">
      <c r="A247" s="9"/>
      <c r="B247" s="10"/>
      <c r="D247" s="11" t="e">
        <f>VLOOKUP(A247,[1]leden!A$1:C$65536,2,FALSE)</f>
        <v>#N/A</v>
      </c>
      <c r="E247" s="12"/>
      <c r="F247" s="12"/>
      <c r="G247" s="12"/>
      <c r="H247" s="12"/>
      <c r="I247" s="12"/>
      <c r="J247" s="13"/>
      <c r="L247" s="14" t="e">
        <f>VLOOKUP(A247,[1]leden!A$1:C$65536,3,FALSE)</f>
        <v>#N/A</v>
      </c>
      <c r="M247" s="15"/>
      <c r="O247" s="16" t="e">
        <f>VLOOKUP(A247,[1]leden!A$1:D$65536,4,FALSE)</f>
        <v>#N/A</v>
      </c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39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40" t="e">
        <f>ROUNDDOWN(AV247/AW247,3)</f>
        <v>#DIV/0!</v>
      </c>
      <c r="AQ247" s="41"/>
      <c r="AR247" s="20"/>
      <c r="AS247" s="19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ht="6.75" customHeight="1" x14ac:dyDescent="0.2">
      <c r="A248" s="30"/>
      <c r="B248" s="30"/>
      <c r="C248" s="21"/>
      <c r="D248" s="31"/>
      <c r="E248" s="31"/>
      <c r="F248" s="31"/>
      <c r="G248" s="31"/>
      <c r="H248" s="31"/>
      <c r="I248" s="31"/>
      <c r="J248" s="31"/>
      <c r="K248" s="21"/>
      <c r="L248" s="32"/>
      <c r="M248" s="32"/>
      <c r="N248" s="21"/>
      <c r="O248" s="27"/>
      <c r="P248" s="21"/>
      <c r="Q248" s="21"/>
      <c r="R248" s="33"/>
      <c r="S248" s="33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34"/>
      <c r="AQ248" s="34"/>
      <c r="AR248" s="21"/>
      <c r="AS248" s="22"/>
      <c r="AT248" s="21"/>
      <c r="AU248" s="21"/>
      <c r="AV248" s="21"/>
      <c r="AW248" s="21"/>
    </row>
    <row r="249" spans="1:49" x14ac:dyDescent="0.2">
      <c r="A249" s="38" t="s">
        <v>10</v>
      </c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21"/>
      <c r="O249" s="27"/>
      <c r="P249" s="21"/>
      <c r="Q249" s="21"/>
      <c r="R249" s="33"/>
      <c r="S249" s="33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9"/>
      <c r="AQ249" s="29"/>
      <c r="AR249" s="21"/>
      <c r="AS249" s="22"/>
      <c r="AT249" s="21"/>
      <c r="AU249" s="21"/>
      <c r="AV249" s="21"/>
      <c r="AW249" s="21"/>
    </row>
    <row r="250" spans="1:49" ht="5.2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</row>
    <row r="251" spans="1:49" x14ac:dyDescent="0.2">
      <c r="A251" s="9">
        <v>9283</v>
      </c>
      <c r="B251" s="10"/>
      <c r="D251" s="11" t="str">
        <f>VLOOKUP(A251,[1]leden!A$1:C$65536,2,FALSE)</f>
        <v>BRENDERS Thierry</v>
      </c>
      <c r="E251" s="12"/>
      <c r="F251" s="12"/>
      <c r="G251" s="12"/>
      <c r="H251" s="12"/>
      <c r="I251" s="12"/>
      <c r="J251" s="13"/>
      <c r="L251" s="14" t="str">
        <f>VLOOKUP(A251,[1]leden!A$1:C$65536,3,FALSE)</f>
        <v>KOH</v>
      </c>
      <c r="M251" s="15"/>
      <c r="O251" s="16" t="str">
        <f>VLOOKUP(A251,[1]leden!A$1:F$65536,6,FALSE)</f>
        <v>4°</v>
      </c>
      <c r="P251" s="16">
        <f>VLOOKUP(A251,[1]leden!A$1:D$65536,4,FALSE)</f>
        <v>0</v>
      </c>
      <c r="R251" s="16">
        <v>18</v>
      </c>
      <c r="S251" s="16">
        <v>68</v>
      </c>
      <c r="U251">
        <v>16</v>
      </c>
      <c r="V251">
        <v>52</v>
      </c>
      <c r="X251">
        <v>11</v>
      </c>
      <c r="Y251">
        <v>41</v>
      </c>
      <c r="AA251">
        <v>11</v>
      </c>
      <c r="AB251">
        <v>38</v>
      </c>
      <c r="AD251">
        <v>18</v>
      </c>
      <c r="AE251">
        <v>49</v>
      </c>
      <c r="AP251" s="17">
        <f>ROUNDDOWN(AV251/AW251,3)</f>
        <v>0.29799999999999999</v>
      </c>
      <c r="AQ251" s="18"/>
      <c r="AS251" s="19" t="str">
        <f>IF(AP251&lt;0.335,"OG",IF(AND(AP251&gt;=0.335,AP251&lt;0.405),"MG",IF(AND(AP251&gt;=0.405,AP251&lt;0.495),"PR",IF(AND(AP251&gt;=0.495,AP251&lt;0.61),"DPR",IF(AND(AP251&gt;=0.61,AP251&lt;0.765),"DRPR")))))</f>
        <v>OG</v>
      </c>
      <c r="AV251">
        <f>SUM(R251,U251,X251,AA251,AD251,AG251,AJ251,AM251)</f>
        <v>74</v>
      </c>
      <c r="AW251">
        <f>SUM(S251,V251,Y251,AB251,AE251,AH251,AK251,AN251)</f>
        <v>248</v>
      </c>
    </row>
    <row r="252" spans="1:49" ht="3.75" customHeight="1" x14ac:dyDescent="0.2"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</row>
    <row r="253" spans="1:49" x14ac:dyDescent="0.2">
      <c r="A253" s="9">
        <v>4387</v>
      </c>
      <c r="B253" s="10"/>
      <c r="D253" s="11" t="str">
        <f>VLOOKUP(A253,[1]leden!A$1:C$65536,2,FALSE)</f>
        <v>TEMMERMAN Walter</v>
      </c>
      <c r="E253" s="12"/>
      <c r="F253" s="12"/>
      <c r="G253" s="12"/>
      <c r="H253" s="12"/>
      <c r="I253" s="12"/>
      <c r="J253" s="13"/>
      <c r="L253" s="14" t="str">
        <f>VLOOKUP(A253,[1]leden!A$1:C$65536,3,FALSE)</f>
        <v>KOH</v>
      </c>
      <c r="M253" s="15"/>
      <c r="O253" s="16" t="str">
        <f>VLOOKUP(A253,[1]leden!A$1:F$65536,6,FALSE)</f>
        <v>1°</v>
      </c>
      <c r="P253" s="16">
        <f>VLOOKUP(A253,[1]leden!A$1:D$65536,4,FALSE)</f>
        <v>0</v>
      </c>
      <c r="R253" s="16">
        <v>34</v>
      </c>
      <c r="S253" s="16">
        <v>46</v>
      </c>
      <c r="U253">
        <v>36</v>
      </c>
      <c r="V253">
        <v>61</v>
      </c>
      <c r="X253">
        <v>41</v>
      </c>
      <c r="Y253">
        <v>69</v>
      </c>
      <c r="AA253">
        <v>37</v>
      </c>
      <c r="AB253">
        <v>50</v>
      </c>
      <c r="AD253">
        <v>34</v>
      </c>
      <c r="AE253">
        <v>54</v>
      </c>
      <c r="AP253" s="17">
        <f>ROUNDDOWN(AV253/AW253,3)</f>
        <v>0.65</v>
      </c>
      <c r="AQ253" s="18"/>
      <c r="AS253" s="19" t="str">
        <f>IF(AP253&lt;0.61,"OG",IF(AND(AP253&gt;=0.61,AP253&lt;0.765),"MG",IF(AND(AP253&gt;=0.765,AP253&lt;0.95),"PR",IF(AP253&gt;=0.95,"DPR"))))</f>
        <v>MG</v>
      </c>
      <c r="AV253">
        <f>SUM(R253,U253,X253,AA253,AD253,AG253,AJ253,AM253)</f>
        <v>182</v>
      </c>
      <c r="AW253">
        <f>SUM(S253,V253,Y253,AB253,AE253,AH253,AK253,AN253)</f>
        <v>280</v>
      </c>
    </row>
    <row r="254" spans="1:49" ht="4.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</row>
    <row r="255" spans="1:49" hidden="1" x14ac:dyDescent="0.2">
      <c r="A255" s="9"/>
      <c r="B255" s="10"/>
      <c r="D255" s="11" t="e">
        <f>VLOOKUP(A255,[1]leden!A$1:C$65536,2,FALSE)</f>
        <v>#N/A</v>
      </c>
      <c r="E255" s="12"/>
      <c r="F255" s="12"/>
      <c r="G255" s="12"/>
      <c r="H255" s="12"/>
      <c r="I255" s="12"/>
      <c r="J255" s="13"/>
      <c r="L255" s="14" t="e">
        <f>VLOOKUP(A255,[1]leden!A$1:C$65536,3,FALSE)</f>
        <v>#N/A</v>
      </c>
      <c r="M255" s="15"/>
      <c r="O255" s="16" t="e">
        <f>VLOOKUP(A255,[1]leden!A$1:D$65536,4,FALSE)</f>
        <v>#N/A</v>
      </c>
      <c r="R255" s="20"/>
      <c r="S255" s="20"/>
      <c r="T255" s="20"/>
      <c r="U255" s="20"/>
      <c r="V255" s="20"/>
      <c r="W255" s="20"/>
      <c r="X255" s="39"/>
      <c r="Y255" s="39"/>
      <c r="Z255" s="20"/>
      <c r="AA255" s="20"/>
      <c r="AB255" s="20"/>
      <c r="AC255" s="20"/>
      <c r="AD255" s="39"/>
      <c r="AE255" s="39"/>
      <c r="AF255" s="20"/>
      <c r="AG255" s="20"/>
      <c r="AH255" s="20"/>
      <c r="AI255" s="20"/>
      <c r="AJ255" s="20"/>
      <c r="AK255" s="39"/>
      <c r="AL255" s="20"/>
      <c r="AM255" s="20"/>
      <c r="AN255" s="20"/>
      <c r="AO255" s="20"/>
      <c r="AP255" s="40" t="e">
        <f>ROUNDDOWN(AV255/AW255,3)</f>
        <v>#DIV/0!</v>
      </c>
      <c r="AQ255" s="41"/>
      <c r="AR255" s="20"/>
      <c r="AS255" s="19" t="e">
        <f>IF(AP255&lt;0.495,"OG",IF(AND(AP255&gt;=0.495,AP255&lt;0.61),"MG",IF(AND(AP255&gt;=0.61,AP255&lt;0.765),"PR",IF(AND(AP255&gt;=0.795,AP255&lt;0.95),"DPR",IF(AP255&gt;=0.95,"DRPR")))))</f>
        <v>#DIV/0!</v>
      </c>
      <c r="AV255">
        <f>SUM(R255,U255,X255,AA255,AD255,AG255)</f>
        <v>0</v>
      </c>
      <c r="AW255">
        <f>SUM(S255,V255,Y255,AB255,AE255,AH255)</f>
        <v>0</v>
      </c>
    </row>
    <row r="256" spans="1:49" ht="4.5" hidden="1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</row>
    <row r="257" spans="1:49" hidden="1" x14ac:dyDescent="0.2">
      <c r="A257" s="9"/>
      <c r="B257" s="10"/>
      <c r="D257" s="11" t="e">
        <f>VLOOKUP(A257,[1]leden!A$1:C$65536,2,FALSE)</f>
        <v>#N/A</v>
      </c>
      <c r="E257" s="12"/>
      <c r="F257" s="12"/>
      <c r="G257" s="12"/>
      <c r="H257" s="12"/>
      <c r="I257" s="12"/>
      <c r="J257" s="13"/>
      <c r="L257" s="14" t="e">
        <f>VLOOKUP(A257,[1]leden!A$1:C$65536,3,FALSE)</f>
        <v>#N/A</v>
      </c>
      <c r="M257" s="15"/>
      <c r="O257" s="16" t="e">
        <f>VLOOKUP(A257,[1]leden!A$1:D$65536,4,FALSE)</f>
        <v>#N/A</v>
      </c>
      <c r="R257" s="20"/>
      <c r="S257" s="20"/>
      <c r="T257" s="20"/>
      <c r="U257" s="20"/>
      <c r="V257" s="20"/>
      <c r="W257" s="20"/>
      <c r="X257" s="20"/>
      <c r="Y257" s="20"/>
      <c r="Z257" s="20"/>
      <c r="AA257" s="39"/>
      <c r="AB257" s="39"/>
      <c r="AC257" s="20"/>
      <c r="AD257" s="39"/>
      <c r="AE257" s="39"/>
      <c r="AF257" s="20"/>
      <c r="AG257" s="20"/>
      <c r="AH257" s="20"/>
      <c r="AI257" s="20"/>
      <c r="AJ257" s="20"/>
      <c r="AK257" s="39"/>
      <c r="AL257" s="20"/>
      <c r="AM257" s="20"/>
      <c r="AN257" s="20"/>
      <c r="AO257" s="20"/>
      <c r="AP257" s="40" t="e">
        <f>ROUNDDOWN(AV257/AW257,3)</f>
        <v>#DIV/0!</v>
      </c>
      <c r="AQ257" s="41"/>
      <c r="AR257" s="20"/>
      <c r="AS257" s="19" t="e">
        <f>IF(AP257&lt;0.495,"OG",IF(AND(AP257&gt;=0.495,AP257&lt;0.61),"MG",IF(AND(AP257&gt;=0.61,AP257&lt;0.765),"PR",IF(AND(AP257&gt;=0.795,AP257&lt;0.95),"DPR",IF(AP257&gt;=0.95,"DRPR")))))</f>
        <v>#DIV/0!</v>
      </c>
      <c r="AV257">
        <f>SUM(R257,U257,X257,AA257,AD257,AG257)</f>
        <v>0</v>
      </c>
      <c r="AW257">
        <f>SUM(S257,V257,Y257,AB257,AE257,AH257)</f>
        <v>0</v>
      </c>
    </row>
    <row r="258" spans="1:49" ht="3.75" hidden="1" customHeight="1" x14ac:dyDescent="0.2"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</row>
    <row r="259" spans="1:49" hidden="1" x14ac:dyDescent="0.2">
      <c r="A259" s="9"/>
      <c r="B259" s="10"/>
      <c r="D259" s="11" t="e">
        <f>VLOOKUP(A259,[1]leden!A$1:C$65536,2,FALSE)</f>
        <v>#N/A</v>
      </c>
      <c r="E259" s="12"/>
      <c r="F259" s="12"/>
      <c r="G259" s="12"/>
      <c r="H259" s="12"/>
      <c r="I259" s="12"/>
      <c r="J259" s="13"/>
      <c r="L259" s="14" t="e">
        <f>VLOOKUP(A259,[1]leden!A$1:C$65536,3,FALSE)</f>
        <v>#N/A</v>
      </c>
      <c r="M259" s="15"/>
      <c r="O259" s="16" t="e">
        <f>VLOOKUP(A259,[1]leden!A$1:D$65536,4,FALSE)</f>
        <v>#N/A</v>
      </c>
      <c r="R259" s="39"/>
      <c r="S259" s="39"/>
      <c r="T259" s="20"/>
      <c r="U259" s="20"/>
      <c r="V259" s="20"/>
      <c r="W259" s="20"/>
      <c r="X259" s="39"/>
      <c r="Y259" s="39"/>
      <c r="Z259" s="20"/>
      <c r="AA259" s="39"/>
      <c r="AB259" s="39"/>
      <c r="AC259" s="20"/>
      <c r="AD259" s="39"/>
      <c r="AE259" s="39"/>
      <c r="AF259" s="20"/>
      <c r="AG259" s="20"/>
      <c r="AH259" s="20"/>
      <c r="AI259" s="20"/>
      <c r="AJ259" s="20"/>
      <c r="AK259" s="39"/>
      <c r="AL259" s="20"/>
      <c r="AM259" s="20"/>
      <c r="AN259" s="20"/>
      <c r="AO259" s="20"/>
      <c r="AP259" s="40" t="e">
        <f>ROUNDDOWN(AV259/AW259,3)</f>
        <v>#DIV/0!</v>
      </c>
      <c r="AQ259" s="41"/>
      <c r="AR259" s="20"/>
      <c r="AS259" s="19" t="e">
        <f>IF(AP259&lt;0.495,"OG",IF(AND(AP259&gt;=0.495,AP259&lt;0.61),"MG",IF(AND(AP259&gt;=0.61,AP259&lt;0.765),"PR",IF(AND(AP259&gt;=0.795,AP259&lt;0.95),"DPR",IF(AP259&gt;=0.95,"DRPR")))))</f>
        <v>#DIV/0!</v>
      </c>
      <c r="AV259">
        <f>SUM(R259,U259,X259,AA259,AD259,AG259)</f>
        <v>0</v>
      </c>
      <c r="AW259">
        <f>SUM(S259,V259,Y259,AB259,AE259,AH259)</f>
        <v>0</v>
      </c>
    </row>
    <row r="260" spans="1:49" ht="4.5" hidden="1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</row>
    <row r="261" spans="1:49" hidden="1" x14ac:dyDescent="0.2">
      <c r="A261" s="9"/>
      <c r="B261" s="10"/>
      <c r="D261" s="11" t="e">
        <f>VLOOKUP(A261,[1]leden!A$1:C$65536,2,FALSE)</f>
        <v>#N/A</v>
      </c>
      <c r="E261" s="12"/>
      <c r="F261" s="12"/>
      <c r="G261" s="12"/>
      <c r="H261" s="12"/>
      <c r="I261" s="12"/>
      <c r="J261" s="13"/>
      <c r="L261" s="14" t="e">
        <f>VLOOKUP(A261,[1]leden!A$1:C$65536,3,FALSE)</f>
        <v>#N/A</v>
      </c>
      <c r="M261" s="15"/>
      <c r="O261" s="16" t="e">
        <f>VLOOKUP(A261,[1]leden!A$1:D$65536,4,FALSE)</f>
        <v>#N/A</v>
      </c>
      <c r="R261" s="20"/>
      <c r="S261" s="20"/>
      <c r="T261" s="20"/>
      <c r="U261" s="20"/>
      <c r="V261" s="20"/>
      <c r="W261" s="20"/>
      <c r="X261" s="39"/>
      <c r="Y261" s="39"/>
      <c r="Z261" s="20"/>
      <c r="AA261" s="20"/>
      <c r="AB261" s="20"/>
      <c r="AC261" s="20"/>
      <c r="AD261" s="39"/>
      <c r="AE261" s="39"/>
      <c r="AF261" s="20"/>
      <c r="AG261" s="20"/>
      <c r="AH261" s="20"/>
      <c r="AI261" s="20"/>
      <c r="AJ261" s="20"/>
      <c r="AK261" s="39"/>
      <c r="AL261" s="20"/>
      <c r="AM261" s="20"/>
      <c r="AN261" s="20"/>
      <c r="AO261" s="20"/>
      <c r="AP261" s="40" t="e">
        <f>ROUNDDOWN(AV261/AW261,3)</f>
        <v>#DIV/0!</v>
      </c>
      <c r="AQ261" s="41"/>
      <c r="AR261" s="20"/>
      <c r="AS261" s="19" t="e">
        <f>IF(AP261&lt;0.495,"OG",IF(AND(AP261&gt;=0.495,AP261&lt;0.61),"MG",IF(AND(AP261&gt;=0.61,AP261&lt;0.765),"PR",IF(AND(AP261&gt;=0.795,AP261&lt;0.95),"DPR",IF(AP261&gt;=0.95,"DRPR")))))</f>
        <v>#DIV/0!</v>
      </c>
      <c r="AV261">
        <f>SUM(R261,U261,X261,AA261,AD261,AG261)</f>
        <v>0</v>
      </c>
      <c r="AW261">
        <f>SUM(S261,V261,Y261,AB261,AE261,AH261)</f>
        <v>0</v>
      </c>
    </row>
    <row r="262" spans="1:49" ht="3.75" customHeight="1" x14ac:dyDescent="0.2">
      <c r="A262" s="21"/>
      <c r="B262" s="21"/>
      <c r="C262" s="21"/>
      <c r="E262" s="43"/>
      <c r="F262" s="44"/>
      <c r="G262" s="44"/>
      <c r="H262" s="44"/>
      <c r="I262" s="45"/>
      <c r="J262" s="44"/>
      <c r="K262" s="46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</row>
    <row r="263" spans="1:49" x14ac:dyDescent="0.2">
      <c r="A263" s="38" t="s">
        <v>11</v>
      </c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21"/>
      <c r="O263" s="27"/>
      <c r="P263" s="21"/>
      <c r="Q263" s="21"/>
      <c r="R263" s="33"/>
      <c r="S263" s="33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9"/>
      <c r="AQ263" s="29"/>
      <c r="AR263" s="21"/>
      <c r="AS263" s="22"/>
      <c r="AT263" s="21"/>
      <c r="AU263" s="21"/>
      <c r="AV263" s="21"/>
      <c r="AW263" s="21"/>
    </row>
    <row r="264" spans="1:49" ht="5.25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</row>
    <row r="265" spans="1:49" x14ac:dyDescent="0.2">
      <c r="A265" s="9">
        <v>9518</v>
      </c>
      <c r="B265" s="10"/>
      <c r="D265" s="11" t="str">
        <f>VLOOKUP(A265,[1]leden!A$1:C$65536,2,FALSE)</f>
        <v>DE MECHELEER Michel</v>
      </c>
      <c r="E265" s="12"/>
      <c r="F265" s="12"/>
      <c r="G265" s="12"/>
      <c r="H265" s="12"/>
      <c r="I265" s="12"/>
      <c r="J265" s="13"/>
      <c r="L265" s="14" t="str">
        <f>VLOOKUP(A265,[1]leden!A$1:C$65536,3,FALSE)</f>
        <v>KOH</v>
      </c>
      <c r="M265" s="15"/>
      <c r="O265" s="16" t="str">
        <f>VLOOKUP(A265,[1]leden!A$1:F$65536,6,FALSE)</f>
        <v>4°</v>
      </c>
      <c r="P265" s="16">
        <f>VLOOKUP(A265,[1]leden!A$1:D$65536,4,FALSE)</f>
        <v>0</v>
      </c>
      <c r="R265" s="16">
        <v>18</v>
      </c>
      <c r="S265" s="16">
        <v>46</v>
      </c>
      <c r="U265">
        <v>18</v>
      </c>
      <c r="V265">
        <v>21</v>
      </c>
      <c r="X265">
        <v>16</v>
      </c>
      <c r="Y265">
        <v>57</v>
      </c>
      <c r="AA265">
        <v>18</v>
      </c>
      <c r="AB265">
        <v>55</v>
      </c>
      <c r="AD265">
        <v>18</v>
      </c>
      <c r="AE265">
        <v>46</v>
      </c>
      <c r="AG265">
        <v>18</v>
      </c>
      <c r="AH265">
        <v>50</v>
      </c>
      <c r="AP265" s="17">
        <f>ROUNDDOWN(AV265/AW265,3)</f>
        <v>0.38500000000000001</v>
      </c>
      <c r="AQ265" s="18"/>
      <c r="AS265" s="19" t="str">
        <f>IF(AP265&lt;0.335,"OG",IF(AND(AP265&gt;=0.335,AP265&lt;0.405),"MG",IF(AND(AP265&gt;=0.405,AP265&lt;0.495),"PR",IF(AND(AP265&gt;=0.495,AP265&lt;0.61),"DPR",IF(AND(AP265&gt;=0.61,AP265&lt;0.765),"DRPR")))))</f>
        <v>MG</v>
      </c>
      <c r="AV265">
        <f>SUM(R265,U265,X265,AA265,AD265,AG265,AJ265,AM265)</f>
        <v>106</v>
      </c>
      <c r="AW265">
        <f>SUM(S265,V265,Y265,AB265,AE265,AH265,AK265,AN265)</f>
        <v>275</v>
      </c>
    </row>
    <row r="266" spans="1:49" ht="3.75" customHeight="1" x14ac:dyDescent="0.2"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</row>
    <row r="267" spans="1:49" x14ac:dyDescent="0.2">
      <c r="A267" s="9">
        <v>9974</v>
      </c>
      <c r="B267" s="10"/>
      <c r="D267" s="11" t="str">
        <f>VLOOKUP(A267,[1]leden!A$1:C$65536,2,FALSE)</f>
        <v>DE FREYN Jasper</v>
      </c>
      <c r="E267" s="12"/>
      <c r="F267" s="12"/>
      <c r="G267" s="12"/>
      <c r="H267" s="12"/>
      <c r="I267" s="12"/>
      <c r="J267" s="13"/>
      <c r="L267" s="14" t="str">
        <f>VLOOKUP(A267,[1]leden!A$1:C$65536,3,FALSE)</f>
        <v>K.STER</v>
      </c>
      <c r="M267" s="15"/>
      <c r="O267" s="16" t="str">
        <f>VLOOKUP(A267,[1]leden!A$1:F$65536,6,FALSE)</f>
        <v>4°</v>
      </c>
      <c r="P267" s="16">
        <f>VLOOKUP(A267,[1]leden!A$1:D$65536,4,FALSE)</f>
        <v>0</v>
      </c>
      <c r="R267" s="16">
        <v>18</v>
      </c>
      <c r="S267" s="16">
        <v>39</v>
      </c>
      <c r="U267">
        <v>11</v>
      </c>
      <c r="V267">
        <v>33</v>
      </c>
      <c r="X267">
        <v>18</v>
      </c>
      <c r="Y267">
        <v>35</v>
      </c>
      <c r="AA267">
        <v>18</v>
      </c>
      <c r="AB267">
        <v>33</v>
      </c>
      <c r="AD267">
        <v>18</v>
      </c>
      <c r="AE267">
        <v>39</v>
      </c>
      <c r="AG267">
        <v>11</v>
      </c>
      <c r="AH267">
        <v>49</v>
      </c>
      <c r="AP267" s="17">
        <f>ROUNDDOWN(AV267/AW267,3)</f>
        <v>0.41199999999999998</v>
      </c>
      <c r="AQ267" s="18"/>
      <c r="AS267" s="19" t="str">
        <f>IF(AP267&lt;0.335,"OG",IF(AND(AP267&gt;=0.335,AP267&lt;0.405),"MG",IF(AND(AP267&gt;=0.405,AP267&lt;0.495),"PR",IF(AND(AP267&gt;=0.495,AP267&lt;0.61),"DPR",IF(AND(AP267&gt;=0.61,AP267&lt;0.765),"DRPR")))))</f>
        <v>PR</v>
      </c>
      <c r="AV267">
        <f>SUM(R267,U267,X267,AA267,AD267,AG267,AJ267,AM267)</f>
        <v>94</v>
      </c>
      <c r="AW267">
        <f>SUM(S267,V267,Y267,AB267,AE267,AH267,AK267,AN267)</f>
        <v>228</v>
      </c>
    </row>
    <row r="268" spans="1:49" ht="4.5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</row>
    <row r="269" spans="1:49" x14ac:dyDescent="0.2">
      <c r="A269" s="9">
        <v>4511</v>
      </c>
      <c r="B269" s="10"/>
      <c r="D269" s="11" t="str">
        <f>VLOOKUP(A269,[1]leden!A$1:C$65536,2,FALSE)</f>
        <v>DE PAUW Lucien</v>
      </c>
      <c r="E269" s="12"/>
      <c r="F269" s="12"/>
      <c r="G269" s="12"/>
      <c r="H269" s="12"/>
      <c r="I269" s="12"/>
      <c r="J269" s="13"/>
      <c r="L269" s="14" t="str">
        <f>VLOOKUP(A269,[1]leden!A$1:C$65536,3,FALSE)</f>
        <v>UN</v>
      </c>
      <c r="M269" s="15"/>
      <c r="O269" s="16" t="str">
        <f>VLOOKUP(A269,[1]leden!A$1:F$65536,6,FALSE)</f>
        <v>3°</v>
      </c>
      <c r="P269" s="16">
        <f>VLOOKUP(A269,[1]leden!A$1:D$65536,4,FALSE)</f>
        <v>0</v>
      </c>
      <c r="R269" s="16">
        <v>9</v>
      </c>
      <c r="S269" s="16">
        <v>45</v>
      </c>
      <c r="U269">
        <v>14</v>
      </c>
      <c r="V269">
        <v>41</v>
      </c>
      <c r="X269">
        <v>22</v>
      </c>
      <c r="Y269">
        <v>54</v>
      </c>
      <c r="AA269">
        <v>21</v>
      </c>
      <c r="AB269">
        <v>50</v>
      </c>
      <c r="AD269">
        <v>14</v>
      </c>
      <c r="AE269">
        <v>45</v>
      </c>
      <c r="AG269">
        <v>12</v>
      </c>
      <c r="AH269">
        <v>49</v>
      </c>
      <c r="AP269" s="17">
        <f>ROUNDDOWN(AV269/AW269,3)</f>
        <v>0.32300000000000001</v>
      </c>
      <c r="AQ269" s="18"/>
      <c r="AS269" s="19" t="str">
        <f>IF(AP269&lt;0.405,"OG",IF(AND(AP269&gt;=0.405,AP269&lt;0.495),"MG",IF(AND(AP269&gt;=0.495,AP269&lt;0.61),"PR",IF(AND(AP269&gt;=0.61,AP269&lt;0.765),"DPR",IF(AND(AP269&gt;=0.765,AP269&lt;0.95),"DRPR")))))</f>
        <v>OG</v>
      </c>
      <c r="AV269">
        <f>SUM(R269,U269,X269,AA269,AD269,AG269,AJ269,AM269)</f>
        <v>92</v>
      </c>
      <c r="AW269">
        <f>SUM(S269,V269,Y269,AB269,AE269,AH269,AK269,AN269)</f>
        <v>284</v>
      </c>
    </row>
    <row r="270" spans="1:49" ht="4.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</row>
    <row r="271" spans="1:49" x14ac:dyDescent="0.2">
      <c r="A271" s="9">
        <v>4305</v>
      </c>
      <c r="B271" s="10"/>
      <c r="D271" s="11" t="str">
        <f>VLOOKUP(A271,[1]leden!A$1:C$65536,2,FALSE)</f>
        <v>DE HERTOG Ives</v>
      </c>
      <c r="E271" s="12"/>
      <c r="F271" s="12"/>
      <c r="G271" s="12"/>
      <c r="H271" s="12"/>
      <c r="I271" s="12"/>
      <c r="J271" s="13"/>
      <c r="L271" s="14" t="str">
        <f>VLOOKUP(A271,[1]leden!A$1:C$65536,3,FALSE)</f>
        <v>KOH</v>
      </c>
      <c r="M271" s="15"/>
      <c r="O271" s="16" t="str">
        <f>VLOOKUP(A271,[1]leden!A$1:F$65536,6,FALSE)</f>
        <v>2°</v>
      </c>
      <c r="P271" s="16">
        <f>VLOOKUP(A271,[1]leden!A$1:D$65536,4,FALSE)</f>
        <v>0</v>
      </c>
      <c r="R271" s="16">
        <v>27</v>
      </c>
      <c r="S271" s="16">
        <v>45</v>
      </c>
      <c r="U271">
        <v>27</v>
      </c>
      <c r="V271">
        <v>44</v>
      </c>
      <c r="X271">
        <v>29</v>
      </c>
      <c r="Y271">
        <v>71</v>
      </c>
      <c r="AA271">
        <v>27</v>
      </c>
      <c r="AB271">
        <v>54</v>
      </c>
      <c r="AD271">
        <v>27</v>
      </c>
      <c r="AE271">
        <v>35</v>
      </c>
      <c r="AG271">
        <v>22</v>
      </c>
      <c r="AH271">
        <v>54</v>
      </c>
      <c r="AP271" s="17">
        <f>ROUNDDOWN(AV271/AW271,3)</f>
        <v>0.52400000000000002</v>
      </c>
      <c r="AQ271" s="18"/>
      <c r="AS271" s="19" t="str">
        <f>IF(AP271&lt;0.495,"OG",IF(AND(AP271&gt;=0.495,AP271&lt;0.61),"MG",IF(AND(AP271&gt;=0.61,AP271&lt;0.765),"PR",IF(AND(AP271&gt;=0.795,AP271&lt;0.95),"DPR",IF(AP271&gt;=0.95,"DRPR")))))</f>
        <v>MG</v>
      </c>
      <c r="AV271">
        <f>SUM(R271,U271,X271,AA271,AD271,AG271,AJ271,AM271)</f>
        <v>159</v>
      </c>
      <c r="AW271">
        <f>SUM(S271,V271,Y271,AB271,AE271,AH271,AK271,AN271)</f>
        <v>303</v>
      </c>
    </row>
    <row r="272" spans="1:49" ht="3.75" customHeight="1" x14ac:dyDescent="0.2"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</row>
    <row r="273" spans="1:49" x14ac:dyDescent="0.2">
      <c r="A273" s="9">
        <v>5198</v>
      </c>
      <c r="B273" s="10"/>
      <c r="D273" s="11" t="str">
        <f>VLOOKUP(A273,[1]leden!A$1:C$65536,2,FALSE)</f>
        <v>VAN LAETHEM Rudy</v>
      </c>
      <c r="E273" s="12"/>
      <c r="F273" s="12"/>
      <c r="G273" s="12"/>
      <c r="H273" s="12"/>
      <c r="I273" s="12"/>
      <c r="J273" s="13"/>
      <c r="L273" s="14" t="str">
        <f>VLOOKUP(A273,[1]leden!A$1:C$65536,3,FALSE)</f>
        <v>K.STER</v>
      </c>
      <c r="M273" s="15"/>
      <c r="O273" s="16" t="str">
        <f>VLOOKUP(A273,[1]leden!A$1:F$65536,6,FALSE)</f>
        <v>1°</v>
      </c>
      <c r="P273" s="16">
        <f>VLOOKUP(A273,[1]leden!A$1:D$65536,4,FALSE)</f>
        <v>0</v>
      </c>
      <c r="R273" s="16">
        <v>34</v>
      </c>
      <c r="S273" s="16">
        <v>69</v>
      </c>
      <c r="U273">
        <v>41</v>
      </c>
      <c r="V273">
        <v>56</v>
      </c>
      <c r="X273">
        <v>34</v>
      </c>
      <c r="Y273">
        <v>63</v>
      </c>
      <c r="AA273">
        <v>34</v>
      </c>
      <c r="AB273">
        <v>51</v>
      </c>
      <c r="AD273">
        <v>34</v>
      </c>
      <c r="AE273">
        <v>51</v>
      </c>
      <c r="AG273">
        <v>41</v>
      </c>
      <c r="AH273">
        <v>54</v>
      </c>
      <c r="AP273" s="17">
        <f>ROUNDDOWN(AV273/AW273,3)</f>
        <v>0.63300000000000001</v>
      </c>
      <c r="AQ273" s="18"/>
      <c r="AS273" s="19" t="str">
        <f>IF(AP273&lt;0.61,"OG",IF(AND(AP273&gt;=0.61,AP273&lt;0.765),"MG",IF(AND(AP273&gt;=0.765,AP273&lt;0.95),"PR",IF(AP273&gt;=0.95,"DPR"))))</f>
        <v>MG</v>
      </c>
      <c r="AV273">
        <f>SUM(R273,U273,X273,AA273,AD273,AG273,AJ273,AM273)</f>
        <v>218</v>
      </c>
      <c r="AW273">
        <f>SUM(S273,V273,Y273,AB273,AE273,AH273,AK273,AN273)</f>
        <v>344</v>
      </c>
    </row>
    <row r="274" spans="1:49" ht="4.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</row>
    <row r="275" spans="1:49" x14ac:dyDescent="0.2">
      <c r="A275" s="9">
        <v>6930</v>
      </c>
      <c r="B275" s="10"/>
      <c r="D275" s="11" t="str">
        <f>VLOOKUP(A275,[1]leden!A$1:C$65536,2,FALSE)</f>
        <v>VERHELST Daniel</v>
      </c>
      <c r="E275" s="12"/>
      <c r="F275" s="12"/>
      <c r="G275" s="12"/>
      <c r="H275" s="12"/>
      <c r="I275" s="12"/>
      <c r="J275" s="13"/>
      <c r="L275" s="14" t="str">
        <f>VLOOKUP(A275,[1]leden!A$1:C$65536,3,FALSE)</f>
        <v>UN</v>
      </c>
      <c r="M275" s="15"/>
      <c r="O275" s="16" t="str">
        <f>VLOOKUP(A275,[1]leden!A$1:F$65536,6,FALSE)</f>
        <v>exc</v>
      </c>
      <c r="P275" s="16">
        <f>VLOOKUP(A275,[1]leden!A$1:D$65536,4,FALSE)</f>
        <v>0</v>
      </c>
      <c r="R275" s="16">
        <v>55</v>
      </c>
      <c r="S275" s="16">
        <v>58</v>
      </c>
      <c r="U275">
        <v>50</v>
      </c>
      <c r="V275">
        <v>66</v>
      </c>
      <c r="X275">
        <v>42</v>
      </c>
      <c r="Y275">
        <v>50</v>
      </c>
      <c r="AA275">
        <v>43</v>
      </c>
      <c r="AB275">
        <v>59</v>
      </c>
      <c r="AD275">
        <v>23</v>
      </c>
      <c r="AE275">
        <v>34</v>
      </c>
      <c r="AG275">
        <v>37</v>
      </c>
      <c r="AH275">
        <v>53</v>
      </c>
      <c r="AP275" s="17">
        <f>ROUNDDOWN(AV275/AW275,3)</f>
        <v>0.78100000000000003</v>
      </c>
      <c r="AQ275" s="18"/>
      <c r="AS275" s="19" t="str">
        <f>IF(AP275&lt;0.765,"OG",IF(AND(AP275&gt;=0.765,AP275&lt;0.95),"MG",IF(AP275&gt;=0.95,"PR")))</f>
        <v>MG</v>
      </c>
      <c r="AV275">
        <f>SUM(R275,U275,X275,AA275,AD275,AG275,AJ275,AM275)</f>
        <v>250</v>
      </c>
      <c r="AW275">
        <f>SUM(S275,V275,Y275,AB275,AE275,AH275,AK275,AN275)</f>
        <v>320</v>
      </c>
    </row>
    <row r="276" spans="1:49" ht="3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</row>
    <row r="277" spans="1:49" x14ac:dyDescent="0.2">
      <c r="A277" s="35"/>
      <c r="B277" s="35"/>
      <c r="C277" s="21"/>
      <c r="D277" s="36"/>
      <c r="E277" s="36"/>
      <c r="F277" s="36"/>
      <c r="G277" s="36"/>
      <c r="H277" s="36"/>
      <c r="I277" s="36"/>
      <c r="J277" s="36"/>
      <c r="K277" s="21"/>
      <c r="L277" s="37"/>
      <c r="M277" s="37"/>
      <c r="N277" s="21"/>
      <c r="O277" s="27"/>
      <c r="P277" s="21"/>
      <c r="Q277" s="21"/>
      <c r="R277" s="33"/>
      <c r="S277" s="33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9"/>
      <c r="AQ277" s="29"/>
      <c r="AR277" s="21"/>
      <c r="AS277" s="22"/>
      <c r="AT277" s="21"/>
      <c r="AU277" s="21"/>
      <c r="AV277" s="21"/>
      <c r="AW277" s="21"/>
    </row>
    <row r="278" spans="1:49" ht="3.7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</row>
    <row r="279" spans="1:49" x14ac:dyDescent="0.2">
      <c r="A279" s="35"/>
      <c r="B279" s="35"/>
      <c r="C279" s="21"/>
      <c r="D279" s="36"/>
      <c r="E279" s="36"/>
      <c r="F279" s="36"/>
      <c r="G279" s="36"/>
      <c r="H279" s="36"/>
      <c r="I279" s="36"/>
      <c r="J279" s="36"/>
      <c r="K279" s="21"/>
      <c r="L279" s="37"/>
      <c r="M279" s="37"/>
      <c r="N279" s="21"/>
      <c r="O279" s="27"/>
      <c r="P279" s="21"/>
      <c r="Q279" s="21"/>
      <c r="R279" s="33"/>
      <c r="S279" s="33"/>
      <c r="T279" s="21"/>
      <c r="U279" s="47" t="s">
        <v>12</v>
      </c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9"/>
      <c r="AQ279" s="29"/>
      <c r="AR279" s="21"/>
      <c r="AS279" s="22"/>
      <c r="AT279" s="21"/>
      <c r="AU279" s="21"/>
      <c r="AV279" s="21"/>
      <c r="AW279" s="21"/>
    </row>
    <row r="280" spans="1:49" ht="3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</row>
    <row r="281" spans="1:49" x14ac:dyDescent="0.2">
      <c r="A281" s="35"/>
      <c r="B281" s="35"/>
      <c r="C281" s="21"/>
      <c r="D281" s="36"/>
      <c r="E281" s="36"/>
      <c r="F281" s="36"/>
      <c r="G281" s="36"/>
      <c r="H281" s="36"/>
      <c r="I281" s="36"/>
      <c r="J281" s="36"/>
      <c r="K281" s="21"/>
      <c r="L281" s="37"/>
      <c r="M281" s="37"/>
      <c r="N281" s="21"/>
      <c r="O281" s="27"/>
      <c r="P281" s="21"/>
      <c r="Q281" s="21"/>
      <c r="R281" s="33"/>
      <c r="S281" s="33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9"/>
      <c r="AQ281" s="29"/>
      <c r="AR281" s="21"/>
      <c r="AS281" s="22"/>
      <c r="AT281" s="21"/>
      <c r="AU281" s="21"/>
      <c r="AV281" s="21"/>
      <c r="AW281" s="21"/>
    </row>
    <row r="282" spans="1:49" ht="3.7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</row>
    <row r="283" spans="1:49" x14ac:dyDescent="0.2">
      <c r="A283" s="35"/>
      <c r="B283" s="35"/>
      <c r="C283" s="21"/>
      <c r="D283" s="36"/>
      <c r="E283" s="36"/>
      <c r="F283" s="36"/>
      <c r="G283" s="36"/>
      <c r="H283" s="36"/>
      <c r="I283" s="36"/>
      <c r="J283" s="36"/>
      <c r="K283" s="21"/>
      <c r="L283" s="37"/>
      <c r="M283" s="37"/>
      <c r="N283" s="21"/>
      <c r="O283" s="27"/>
      <c r="P283" s="21"/>
      <c r="Q283" s="21"/>
      <c r="R283" s="33"/>
      <c r="S283" s="33"/>
      <c r="T283" s="21"/>
      <c r="U283">
        <v>1</v>
      </c>
      <c r="X283" t="s">
        <v>13</v>
      </c>
      <c r="AD283" t="s">
        <v>14</v>
      </c>
      <c r="AO283" s="21"/>
      <c r="AP283" s="29"/>
      <c r="AQ283" s="29"/>
      <c r="AR283" s="21"/>
      <c r="AS283" s="22"/>
      <c r="AT283" s="21"/>
      <c r="AU283" s="21"/>
      <c r="AV283" s="21"/>
      <c r="AW283" s="21"/>
    </row>
    <row r="284" spans="1:49" ht="2.2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AO284" s="21"/>
      <c r="AP284" s="21"/>
      <c r="AQ284" s="21"/>
      <c r="AR284" s="21"/>
      <c r="AS284" s="21"/>
      <c r="AT284" s="21"/>
      <c r="AU284" s="21"/>
      <c r="AV284" s="21"/>
      <c r="AW284" s="21"/>
    </row>
    <row r="285" spans="1:49" x14ac:dyDescent="0.2">
      <c r="A285" s="35"/>
      <c r="B285" s="35"/>
      <c r="C285" s="21"/>
      <c r="D285" s="36"/>
      <c r="E285" s="36"/>
      <c r="F285" s="36"/>
      <c r="G285" s="36"/>
      <c r="H285" s="36"/>
      <c r="I285" s="36"/>
      <c r="J285" s="36"/>
      <c r="K285" s="21"/>
      <c r="L285" s="37"/>
      <c r="M285" s="37"/>
      <c r="N285" s="21"/>
      <c r="O285" s="27"/>
      <c r="P285" s="21"/>
      <c r="Q285" s="21"/>
      <c r="R285" s="33"/>
      <c r="S285" s="33"/>
      <c r="T285" s="21"/>
      <c r="U285">
        <v>2</v>
      </c>
      <c r="X285" t="s">
        <v>15</v>
      </c>
      <c r="AD285" t="s">
        <v>16</v>
      </c>
      <c r="AO285" s="21"/>
      <c r="AP285" s="29"/>
      <c r="AQ285" s="29"/>
      <c r="AR285" s="21"/>
      <c r="AS285" s="22"/>
      <c r="AT285" s="21"/>
      <c r="AU285" s="21"/>
      <c r="AV285" s="21"/>
      <c r="AW285" s="21"/>
    </row>
    <row r="286" spans="1:49" ht="3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AO286" s="21"/>
      <c r="AP286" s="21"/>
      <c r="AQ286" s="21"/>
      <c r="AR286" s="21"/>
      <c r="AS286" s="21"/>
      <c r="AT286" s="21"/>
      <c r="AU286" s="21"/>
      <c r="AV286" s="21"/>
      <c r="AW286" s="21"/>
    </row>
    <row r="287" spans="1:49" x14ac:dyDescent="0.2">
      <c r="A287" s="35"/>
      <c r="B287" s="35"/>
      <c r="C287" s="21"/>
      <c r="D287" s="36"/>
      <c r="E287" s="36"/>
      <c r="F287" s="36"/>
      <c r="G287" s="36"/>
      <c r="H287" s="36"/>
      <c r="I287" s="36"/>
      <c r="J287" s="36"/>
      <c r="K287" s="21"/>
      <c r="L287" s="37"/>
      <c r="M287" s="37"/>
      <c r="N287" s="21"/>
      <c r="O287" s="27"/>
      <c r="P287" s="21"/>
      <c r="Q287" s="21"/>
      <c r="R287" s="33"/>
      <c r="S287" s="33"/>
      <c r="T287" s="21"/>
      <c r="U287">
        <v>3</v>
      </c>
      <c r="X287" t="s">
        <v>15</v>
      </c>
      <c r="AD287" t="s">
        <v>17</v>
      </c>
      <c r="AO287" s="21"/>
      <c r="AP287" s="29"/>
      <c r="AQ287" s="29"/>
      <c r="AR287" s="21"/>
      <c r="AS287" s="22"/>
      <c r="AT287" s="21"/>
      <c r="AU287" s="21"/>
      <c r="AV287" s="21"/>
      <c r="AW287" s="21"/>
    </row>
    <row r="288" spans="1:49" ht="3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AO288" s="21"/>
      <c r="AP288" s="21"/>
      <c r="AQ288" s="21"/>
      <c r="AR288" s="21"/>
      <c r="AS288" s="21"/>
      <c r="AT288" s="21"/>
      <c r="AU288" s="21"/>
      <c r="AV288" s="21"/>
      <c r="AW288" s="21"/>
    </row>
    <row r="289" spans="1:49" x14ac:dyDescent="0.2">
      <c r="A289" s="35"/>
      <c r="B289" s="35"/>
      <c r="C289" s="21"/>
      <c r="D289" s="36"/>
      <c r="E289" s="36"/>
      <c r="F289" s="36"/>
      <c r="G289" s="36"/>
      <c r="H289" s="36"/>
      <c r="I289" s="36"/>
      <c r="J289" s="36"/>
      <c r="K289" s="21"/>
      <c r="L289" s="37"/>
      <c r="M289" s="37"/>
      <c r="N289" s="21"/>
      <c r="O289" s="27"/>
      <c r="P289" s="21"/>
      <c r="Q289" s="21"/>
      <c r="R289" s="33"/>
      <c r="S289" s="33"/>
      <c r="T289" s="21"/>
      <c r="U289">
        <v>4</v>
      </c>
      <c r="X289" t="s">
        <v>18</v>
      </c>
      <c r="AD289" t="s">
        <v>19</v>
      </c>
      <c r="AO289" s="21"/>
      <c r="AP289" s="29"/>
      <c r="AQ289" s="29"/>
      <c r="AR289" s="21"/>
      <c r="AS289" s="22"/>
      <c r="AT289" s="21"/>
      <c r="AU289" s="21"/>
      <c r="AV289" s="21"/>
      <c r="AW289" s="21"/>
    </row>
    <row r="290" spans="1:49" ht="4.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</row>
    <row r="291" spans="1:49" x14ac:dyDescent="0.2">
      <c r="A291" s="48"/>
      <c r="B291" s="48"/>
      <c r="C291" s="30"/>
      <c r="D291" s="48"/>
      <c r="E291" s="48"/>
      <c r="F291" s="48"/>
      <c r="G291" s="48"/>
      <c r="H291" s="48"/>
      <c r="I291" s="48"/>
      <c r="J291" s="48"/>
      <c r="K291" s="30"/>
      <c r="L291" s="48"/>
      <c r="M291" s="48"/>
      <c r="N291" s="30"/>
      <c r="O291" s="28"/>
      <c r="P291" s="21"/>
      <c r="Q291" s="21"/>
      <c r="R291" s="49"/>
      <c r="S291" s="49"/>
      <c r="T291" s="21"/>
      <c r="U291" s="49"/>
      <c r="V291" s="49"/>
      <c r="W291" s="21"/>
      <c r="X291" s="49"/>
      <c r="Y291" s="49"/>
      <c r="Z291" s="21"/>
      <c r="AA291" s="49"/>
      <c r="AB291" s="49"/>
      <c r="AC291" s="21"/>
      <c r="AD291" s="49"/>
      <c r="AE291" s="49"/>
      <c r="AF291" s="21"/>
      <c r="AG291" s="49"/>
      <c r="AH291" s="49"/>
      <c r="AI291" s="21"/>
      <c r="AJ291" s="49"/>
      <c r="AK291" s="49"/>
      <c r="AL291" s="21"/>
      <c r="AM291" s="49"/>
      <c r="AN291" s="49"/>
      <c r="AO291" s="21"/>
      <c r="AP291" s="36"/>
      <c r="AQ291" s="36"/>
      <c r="AR291" s="21"/>
      <c r="AS291" s="22"/>
      <c r="AT291" s="21"/>
      <c r="AU291" s="21"/>
      <c r="AV291" s="21"/>
      <c r="AW291" s="21"/>
    </row>
    <row r="292" spans="1:49" ht="5.2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2"/>
      <c r="AT292" s="21"/>
      <c r="AU292" s="21"/>
      <c r="AV292" s="21"/>
      <c r="AW292" s="21"/>
    </row>
    <row r="293" spans="1:49" x14ac:dyDescent="0.2">
      <c r="A293" s="48"/>
      <c r="B293" s="48"/>
      <c r="C293" s="30"/>
      <c r="D293" s="48"/>
      <c r="E293" s="48"/>
      <c r="F293" s="48"/>
      <c r="G293" s="48"/>
      <c r="H293" s="48"/>
      <c r="I293" s="48"/>
      <c r="J293" s="48"/>
      <c r="K293" s="30"/>
      <c r="L293" s="48"/>
      <c r="M293" s="48"/>
      <c r="N293" s="30"/>
      <c r="O293" s="28"/>
      <c r="P293" s="21"/>
      <c r="Q293" s="21"/>
      <c r="R293" s="49"/>
      <c r="S293" s="49"/>
      <c r="T293" s="21"/>
      <c r="U293" s="49"/>
      <c r="V293" s="49"/>
      <c r="W293" s="21"/>
      <c r="X293" s="49"/>
      <c r="Y293" s="49"/>
      <c r="Z293" s="21"/>
      <c r="AA293" s="49"/>
      <c r="AB293" s="49"/>
      <c r="AC293" s="21"/>
      <c r="AD293" s="49"/>
      <c r="AE293" s="49"/>
      <c r="AF293" s="21"/>
      <c r="AG293" s="49"/>
      <c r="AH293" s="49"/>
      <c r="AI293" s="21"/>
      <c r="AJ293" s="49"/>
      <c r="AK293" s="49"/>
      <c r="AL293" s="21"/>
      <c r="AM293" s="49"/>
      <c r="AN293" s="49"/>
      <c r="AO293" s="21"/>
      <c r="AP293" s="36"/>
      <c r="AQ293" s="36"/>
      <c r="AR293" s="21"/>
      <c r="AS293" s="22"/>
      <c r="AT293" s="21"/>
      <c r="AU293" s="21"/>
      <c r="AV293" s="21"/>
      <c r="AW293" s="21"/>
    </row>
    <row r="294" spans="1:49" ht="4.5" customHeight="1" x14ac:dyDescent="0.2">
      <c r="A294" s="49"/>
      <c r="B294" s="49"/>
      <c r="C294" s="30"/>
      <c r="D294" s="49"/>
      <c r="E294" s="49"/>
      <c r="F294" s="49"/>
      <c r="G294" s="49"/>
      <c r="H294" s="49"/>
      <c r="I294" s="49"/>
      <c r="J294" s="49"/>
      <c r="K294" s="30"/>
      <c r="L294" s="49"/>
      <c r="M294" s="49"/>
      <c r="N294" s="30"/>
      <c r="O294" s="28"/>
      <c r="P294" s="21"/>
      <c r="Q294" s="21"/>
      <c r="R294" s="49"/>
      <c r="S294" s="49"/>
      <c r="T294" s="21"/>
      <c r="U294" s="49"/>
      <c r="V294" s="49"/>
      <c r="W294" s="21"/>
      <c r="X294" s="49"/>
      <c r="Y294" s="49"/>
      <c r="Z294" s="21"/>
      <c r="AA294" s="49"/>
      <c r="AB294" s="49"/>
      <c r="AC294" s="21"/>
      <c r="AD294" s="49"/>
      <c r="AE294" s="49"/>
      <c r="AF294" s="21"/>
      <c r="AG294" s="49"/>
      <c r="AH294" s="49"/>
      <c r="AI294" s="21"/>
      <c r="AJ294" s="49"/>
      <c r="AK294" s="49"/>
      <c r="AL294" s="21"/>
      <c r="AM294" s="49"/>
      <c r="AN294" s="49"/>
      <c r="AO294" s="21"/>
      <c r="AP294" s="31"/>
      <c r="AQ294" s="31"/>
      <c r="AR294" s="21"/>
      <c r="AS294" s="22"/>
      <c r="AT294" s="21"/>
      <c r="AU294" s="21"/>
      <c r="AV294" s="21"/>
      <c r="AW294" s="21"/>
    </row>
    <row r="295" spans="1:49" x14ac:dyDescent="0.2">
      <c r="A295" s="35"/>
      <c r="B295" s="35"/>
      <c r="C295" s="21"/>
      <c r="D295" s="36"/>
      <c r="E295" s="36"/>
      <c r="F295" s="36"/>
      <c r="G295" s="36"/>
      <c r="H295" s="36"/>
      <c r="I295" s="36"/>
      <c r="J295" s="36"/>
      <c r="K295" s="21"/>
      <c r="L295" s="37"/>
      <c r="M295" s="37"/>
      <c r="N295" s="21"/>
      <c r="O295" s="27"/>
      <c r="P295" s="21"/>
      <c r="Q295" s="21"/>
      <c r="R295" s="33"/>
      <c r="S295" s="33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9"/>
      <c r="AQ295" s="29"/>
      <c r="AR295" s="21"/>
      <c r="AS295" s="22"/>
      <c r="AT295" s="21"/>
      <c r="AU295" s="21"/>
      <c r="AV295" s="21"/>
      <c r="AW295" s="21"/>
    </row>
    <row r="296" spans="1:49" ht="3.7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</row>
    <row r="297" spans="1:49" x14ac:dyDescent="0.2">
      <c r="A297" s="35"/>
      <c r="B297" s="35"/>
      <c r="C297" s="21"/>
      <c r="D297" s="36"/>
      <c r="E297" s="36"/>
      <c r="F297" s="36"/>
      <c r="G297" s="36"/>
      <c r="H297" s="36"/>
      <c r="I297" s="36"/>
      <c r="J297" s="36"/>
      <c r="K297" s="21"/>
      <c r="L297" s="37"/>
      <c r="M297" s="37"/>
      <c r="N297" s="21"/>
      <c r="O297" s="27"/>
      <c r="P297" s="21"/>
      <c r="Q297" s="21"/>
      <c r="R297" s="33"/>
      <c r="S297" s="33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9"/>
      <c r="AQ297" s="29"/>
      <c r="AR297" s="21"/>
      <c r="AS297" s="22"/>
      <c r="AT297" s="21"/>
      <c r="AU297" s="21"/>
      <c r="AV297" s="21"/>
      <c r="AW297" s="21"/>
    </row>
    <row r="298" spans="1:49" ht="3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</row>
    <row r="299" spans="1:49" x14ac:dyDescent="0.2">
      <c r="A299" s="35"/>
      <c r="B299" s="35"/>
      <c r="C299" s="21"/>
      <c r="D299" s="36"/>
      <c r="E299" s="36"/>
      <c r="F299" s="36"/>
      <c r="G299" s="36"/>
      <c r="H299" s="36"/>
      <c r="I299" s="36"/>
      <c r="J299" s="36"/>
      <c r="K299" s="21"/>
      <c r="L299" s="37"/>
      <c r="M299" s="37"/>
      <c r="N299" s="21"/>
      <c r="O299" s="27"/>
      <c r="P299" s="21"/>
      <c r="Q299" s="21"/>
      <c r="R299" s="33"/>
      <c r="S299" s="33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9"/>
      <c r="AQ299" s="29"/>
      <c r="AR299" s="21"/>
      <c r="AS299" s="22"/>
      <c r="AT299" s="21"/>
      <c r="AU299" s="21"/>
      <c r="AV299" s="21"/>
      <c r="AW299" s="21"/>
    </row>
    <row r="300" spans="1:49" ht="3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</row>
    <row r="301" spans="1:49" x14ac:dyDescent="0.2">
      <c r="A301" s="35"/>
      <c r="B301" s="35"/>
      <c r="C301" s="21"/>
      <c r="D301" s="36"/>
      <c r="E301" s="36"/>
      <c r="F301" s="36"/>
      <c r="G301" s="36"/>
      <c r="H301" s="36"/>
      <c r="I301" s="36"/>
      <c r="J301" s="36"/>
      <c r="K301" s="21"/>
      <c r="L301" s="37"/>
      <c r="M301" s="37"/>
      <c r="N301" s="21"/>
      <c r="O301" s="27"/>
      <c r="P301" s="21"/>
      <c r="Q301" s="21"/>
      <c r="R301" s="33"/>
      <c r="S301" s="33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9"/>
      <c r="AQ301" s="29"/>
      <c r="AR301" s="21"/>
      <c r="AS301" s="22"/>
      <c r="AT301" s="21"/>
      <c r="AU301" s="21"/>
      <c r="AV301" s="21"/>
      <c r="AW301" s="21"/>
    </row>
    <row r="302" spans="1:49" ht="3.7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</row>
    <row r="303" spans="1:49" x14ac:dyDescent="0.2">
      <c r="A303" s="35"/>
      <c r="B303" s="35"/>
      <c r="C303" s="21"/>
      <c r="D303" s="36"/>
      <c r="E303" s="36"/>
      <c r="F303" s="36"/>
      <c r="G303" s="36"/>
      <c r="H303" s="36"/>
      <c r="I303" s="36"/>
      <c r="J303" s="36"/>
      <c r="K303" s="21"/>
      <c r="L303" s="37"/>
      <c r="M303" s="37"/>
      <c r="N303" s="21"/>
      <c r="O303" s="27"/>
      <c r="P303" s="21"/>
      <c r="Q303" s="21"/>
      <c r="R303" s="33"/>
      <c r="S303" s="33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9"/>
      <c r="AQ303" s="29"/>
      <c r="AR303" s="21"/>
      <c r="AS303" s="22"/>
      <c r="AT303" s="21"/>
      <c r="AU303" s="21"/>
      <c r="AV303" s="21"/>
      <c r="AW303" s="21"/>
    </row>
    <row r="304" spans="1:49" ht="3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</row>
    <row r="305" spans="1:49" x14ac:dyDescent="0.2">
      <c r="A305" s="35"/>
      <c r="B305" s="35"/>
      <c r="C305" s="21"/>
      <c r="D305" s="36"/>
      <c r="E305" s="36"/>
      <c r="F305" s="36"/>
      <c r="G305" s="36"/>
      <c r="H305" s="36"/>
      <c r="I305" s="36"/>
      <c r="J305" s="36"/>
      <c r="K305" s="21"/>
      <c r="L305" s="37"/>
      <c r="M305" s="37"/>
      <c r="N305" s="21"/>
      <c r="O305" s="27"/>
      <c r="P305" s="21"/>
      <c r="Q305" s="21"/>
      <c r="R305" s="33"/>
      <c r="S305" s="33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9"/>
      <c r="AQ305" s="29"/>
      <c r="AR305" s="21"/>
      <c r="AS305" s="22"/>
      <c r="AT305" s="21"/>
      <c r="AU305" s="21"/>
      <c r="AV305" s="21"/>
      <c r="AW305" s="21"/>
    </row>
    <row r="306" spans="1:49" ht="3.7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</row>
    <row r="307" spans="1:49" x14ac:dyDescent="0.2">
      <c r="A307" s="35"/>
      <c r="B307" s="35"/>
      <c r="C307" s="21"/>
      <c r="D307" s="36"/>
      <c r="E307" s="36"/>
      <c r="F307" s="36"/>
      <c r="G307" s="36"/>
      <c r="H307" s="36"/>
      <c r="I307" s="36"/>
      <c r="J307" s="36"/>
      <c r="K307" s="21"/>
      <c r="L307" s="37"/>
      <c r="M307" s="37"/>
      <c r="N307" s="21"/>
      <c r="O307" s="27"/>
      <c r="P307" s="21"/>
      <c r="Q307" s="21"/>
      <c r="R307" s="33"/>
      <c r="S307" s="33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9"/>
      <c r="AQ307" s="29"/>
      <c r="AR307" s="21"/>
      <c r="AS307" s="22"/>
      <c r="AT307" s="21"/>
      <c r="AU307" s="21"/>
      <c r="AV307" s="21"/>
      <c r="AW307" s="21"/>
    </row>
    <row r="308" spans="1:49" ht="4.5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</row>
    <row r="309" spans="1:49" x14ac:dyDescent="0.2">
      <c r="A309" s="35"/>
      <c r="B309" s="35"/>
      <c r="C309" s="21"/>
      <c r="D309" s="36"/>
      <c r="E309" s="36"/>
      <c r="F309" s="36"/>
      <c r="G309" s="36"/>
      <c r="H309" s="36"/>
      <c r="I309" s="36"/>
      <c r="J309" s="36"/>
      <c r="K309" s="21"/>
      <c r="L309" s="37"/>
      <c r="M309" s="37"/>
      <c r="N309" s="21"/>
      <c r="O309" s="27"/>
      <c r="P309" s="21"/>
      <c r="Q309" s="21"/>
      <c r="R309" s="33"/>
      <c r="S309" s="33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9"/>
      <c r="AQ309" s="29"/>
      <c r="AR309" s="21"/>
      <c r="AS309" s="22"/>
      <c r="AT309" s="21"/>
      <c r="AU309" s="21"/>
      <c r="AV309" s="21"/>
      <c r="AW309" s="21"/>
    </row>
    <row r="310" spans="1:49" ht="5.2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2"/>
      <c r="AT310" s="21"/>
      <c r="AU310" s="21"/>
      <c r="AV310" s="21"/>
      <c r="AW310" s="21"/>
    </row>
    <row r="311" spans="1:49" x14ac:dyDescent="0.2">
      <c r="A311" s="48"/>
      <c r="B311" s="48"/>
      <c r="C311" s="30"/>
      <c r="D311" s="48"/>
      <c r="E311" s="48"/>
      <c r="F311" s="48"/>
      <c r="G311" s="48"/>
      <c r="H311" s="48"/>
      <c r="I311" s="48"/>
      <c r="J311" s="48"/>
      <c r="K311" s="30"/>
      <c r="L311" s="48"/>
      <c r="M311" s="48"/>
      <c r="N311" s="30"/>
      <c r="O311" s="28"/>
      <c r="P311" s="21"/>
      <c r="Q311" s="21"/>
      <c r="R311" s="49"/>
      <c r="S311" s="49"/>
      <c r="T311" s="21"/>
      <c r="U311" s="49"/>
      <c r="V311" s="49"/>
      <c r="W311" s="21"/>
      <c r="X311" s="49"/>
      <c r="Y311" s="49"/>
      <c r="Z311" s="21"/>
      <c r="AA311" s="49"/>
      <c r="AB311" s="49"/>
      <c r="AC311" s="21"/>
      <c r="AD311" s="49"/>
      <c r="AE311" s="49"/>
      <c r="AF311" s="21"/>
      <c r="AG311" s="49"/>
      <c r="AH311" s="49"/>
      <c r="AI311" s="21"/>
      <c r="AJ311" s="49"/>
      <c r="AK311" s="49"/>
      <c r="AL311" s="21"/>
      <c r="AM311" s="49"/>
      <c r="AN311" s="49"/>
      <c r="AO311" s="21"/>
      <c r="AP311" s="36"/>
      <c r="AQ311" s="36"/>
      <c r="AR311" s="21"/>
      <c r="AS311" s="22"/>
      <c r="AT311" s="21"/>
      <c r="AU311" s="21"/>
      <c r="AV311" s="21"/>
      <c r="AW311" s="21"/>
    </row>
    <row r="312" spans="1:49" ht="3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</row>
    <row r="313" spans="1:49" x14ac:dyDescent="0.2">
      <c r="A313" s="35"/>
      <c r="B313" s="35"/>
      <c r="C313" s="21"/>
      <c r="D313" s="36"/>
      <c r="E313" s="36"/>
      <c r="F313" s="36"/>
      <c r="G313" s="36"/>
      <c r="H313" s="36"/>
      <c r="I313" s="36"/>
      <c r="J313" s="36"/>
      <c r="K313" s="21"/>
      <c r="L313" s="37"/>
      <c r="M313" s="37"/>
      <c r="N313" s="21"/>
      <c r="O313" s="27"/>
      <c r="P313" s="21"/>
      <c r="Q313" s="21"/>
      <c r="R313" s="33"/>
      <c r="S313" s="33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9"/>
      <c r="AQ313" s="29"/>
      <c r="AR313" s="21"/>
      <c r="AS313" s="22"/>
      <c r="AT313" s="21"/>
      <c r="AU313" s="21"/>
      <c r="AV313" s="21"/>
      <c r="AW313" s="21"/>
    </row>
    <row r="314" spans="1:49" ht="3.7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</row>
    <row r="315" spans="1:49" x14ac:dyDescent="0.2">
      <c r="A315" s="35"/>
      <c r="B315" s="35"/>
      <c r="C315" s="21"/>
      <c r="D315" s="36"/>
      <c r="E315" s="36"/>
      <c r="F315" s="36"/>
      <c r="G315" s="36"/>
      <c r="H315" s="36"/>
      <c r="I315" s="36"/>
      <c r="J315" s="36"/>
      <c r="K315" s="21"/>
      <c r="L315" s="37"/>
      <c r="M315" s="37"/>
      <c r="N315" s="21"/>
      <c r="O315" s="27"/>
      <c r="P315" s="21"/>
      <c r="Q315" s="21"/>
      <c r="R315" s="33"/>
      <c r="S315" s="33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9"/>
      <c r="AQ315" s="29"/>
      <c r="AR315" s="21"/>
      <c r="AS315" s="22"/>
      <c r="AT315" s="21"/>
      <c r="AU315" s="21"/>
      <c r="AV315" s="21"/>
      <c r="AW315" s="21"/>
    </row>
    <row r="316" spans="1:49" ht="4.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</row>
    <row r="317" spans="1:49" x14ac:dyDescent="0.2">
      <c r="A317" s="35"/>
      <c r="B317" s="35"/>
      <c r="C317" s="21"/>
      <c r="D317" s="36"/>
      <c r="E317" s="36"/>
      <c r="F317" s="36"/>
      <c r="G317" s="36"/>
      <c r="H317" s="36"/>
      <c r="I317" s="36"/>
      <c r="J317" s="36"/>
      <c r="K317" s="21"/>
      <c r="L317" s="37"/>
      <c r="M317" s="37"/>
      <c r="N317" s="21"/>
      <c r="O317" s="27"/>
      <c r="P317" s="21"/>
      <c r="Q317" s="21"/>
      <c r="R317" s="33"/>
      <c r="S317" s="33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9"/>
      <c r="AQ317" s="29"/>
      <c r="AR317" s="21"/>
      <c r="AS317" s="22"/>
      <c r="AT317" s="21"/>
      <c r="AU317" s="21"/>
      <c r="AV317" s="21"/>
      <c r="AW317" s="21"/>
    </row>
    <row r="318" spans="1:49" ht="5.2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</row>
    <row r="319" spans="1:49" x14ac:dyDescent="0.2">
      <c r="A319" s="35"/>
      <c r="B319" s="35"/>
      <c r="C319" s="21"/>
      <c r="D319" s="36"/>
      <c r="E319" s="36"/>
      <c r="F319" s="36"/>
      <c r="G319" s="36"/>
      <c r="H319" s="36"/>
      <c r="I319" s="36"/>
      <c r="J319" s="36"/>
      <c r="K319" s="21"/>
      <c r="L319" s="37"/>
      <c r="M319" s="37"/>
      <c r="N319" s="21"/>
      <c r="O319" s="27"/>
      <c r="P319" s="21"/>
      <c r="Q319" s="21"/>
      <c r="R319" s="33"/>
      <c r="S319" s="33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9"/>
      <c r="AQ319" s="29"/>
      <c r="AR319" s="21"/>
      <c r="AS319" s="22"/>
      <c r="AT319" s="21"/>
      <c r="AU319" s="21"/>
      <c r="AV319" s="21"/>
      <c r="AW319" s="21"/>
    </row>
    <row r="320" spans="1:49" ht="3.7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</row>
    <row r="321" spans="1:49" x14ac:dyDescent="0.2">
      <c r="A321" s="35"/>
      <c r="B321" s="35"/>
      <c r="C321" s="21"/>
      <c r="D321" s="36"/>
      <c r="E321" s="36"/>
      <c r="F321" s="36"/>
      <c r="G321" s="36"/>
      <c r="H321" s="36"/>
      <c r="I321" s="36"/>
      <c r="J321" s="36"/>
      <c r="K321" s="21"/>
      <c r="L321" s="37"/>
      <c r="M321" s="37"/>
      <c r="N321" s="21"/>
      <c r="O321" s="27"/>
      <c r="P321" s="21"/>
      <c r="Q321" s="21"/>
      <c r="R321" s="33"/>
      <c r="S321" s="33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9"/>
      <c r="AQ321" s="29"/>
      <c r="AR321" s="21"/>
      <c r="AS321" s="22"/>
      <c r="AT321" s="21"/>
      <c r="AU321" s="21"/>
      <c r="AV321" s="21"/>
      <c r="AW321" s="21"/>
    </row>
    <row r="322" spans="1:49" ht="4.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</row>
    <row r="323" spans="1:49" x14ac:dyDescent="0.2">
      <c r="A323" s="35"/>
      <c r="B323" s="35"/>
      <c r="C323" s="21"/>
      <c r="D323" s="36"/>
      <c r="E323" s="36"/>
      <c r="F323" s="36"/>
      <c r="G323" s="36"/>
      <c r="H323" s="36"/>
      <c r="I323" s="36"/>
      <c r="J323" s="36"/>
      <c r="K323" s="21"/>
      <c r="L323" s="37"/>
      <c r="M323" s="37"/>
      <c r="N323" s="21"/>
      <c r="O323" s="27"/>
      <c r="P323" s="21"/>
      <c r="Q323" s="21"/>
      <c r="R323" s="33"/>
      <c r="S323" s="33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9"/>
      <c r="AQ323" s="29"/>
      <c r="AR323" s="21"/>
      <c r="AS323" s="22"/>
      <c r="AT323" s="21"/>
      <c r="AU323" s="21"/>
      <c r="AV323" s="21"/>
      <c r="AW323" s="21"/>
    </row>
    <row r="324" spans="1:49" ht="3.7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</row>
    <row r="325" spans="1:49" x14ac:dyDescent="0.2">
      <c r="A325" s="35"/>
      <c r="B325" s="35"/>
      <c r="C325" s="21"/>
      <c r="D325" s="36"/>
      <c r="E325" s="36"/>
      <c r="F325" s="36"/>
      <c r="G325" s="36"/>
      <c r="H325" s="36"/>
      <c r="I325" s="36"/>
      <c r="J325" s="36"/>
      <c r="K325" s="21"/>
      <c r="L325" s="37"/>
      <c r="M325" s="37"/>
      <c r="N325" s="21"/>
      <c r="O325" s="27"/>
      <c r="P325" s="21"/>
      <c r="Q325" s="21"/>
      <c r="R325" s="33"/>
      <c r="S325" s="33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9"/>
      <c r="AQ325" s="29"/>
      <c r="AR325" s="21"/>
      <c r="AS325" s="22"/>
      <c r="AT325" s="21"/>
      <c r="AU325" s="21"/>
      <c r="AV325" s="21"/>
      <c r="AW325" s="21"/>
    </row>
    <row r="326" spans="1:49" ht="4.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</row>
    <row r="327" spans="1:49" x14ac:dyDescent="0.2">
      <c r="A327" s="35"/>
      <c r="B327" s="35"/>
      <c r="C327" s="21"/>
      <c r="D327" s="36"/>
      <c r="E327" s="36"/>
      <c r="F327" s="36"/>
      <c r="G327" s="36"/>
      <c r="H327" s="36"/>
      <c r="I327" s="36"/>
      <c r="J327" s="36"/>
      <c r="K327" s="21"/>
      <c r="L327" s="37"/>
      <c r="M327" s="37"/>
      <c r="N327" s="21"/>
      <c r="O327" s="27"/>
      <c r="P327" s="21"/>
      <c r="Q327" s="21"/>
      <c r="R327" s="33"/>
      <c r="S327" s="33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9"/>
      <c r="AQ327" s="29"/>
      <c r="AR327" s="21"/>
      <c r="AS327" s="22"/>
      <c r="AT327" s="21"/>
      <c r="AU327" s="21"/>
      <c r="AV327" s="21"/>
      <c r="AW327" s="21"/>
    </row>
    <row r="328" spans="1:49" ht="3.7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</row>
    <row r="329" spans="1:49" x14ac:dyDescent="0.2">
      <c r="A329" s="35"/>
      <c r="B329" s="35"/>
      <c r="C329" s="21"/>
      <c r="D329" s="36"/>
      <c r="E329" s="36"/>
      <c r="F329" s="36"/>
      <c r="G329" s="36"/>
      <c r="H329" s="36"/>
      <c r="I329" s="36"/>
      <c r="J329" s="36"/>
      <c r="K329" s="21"/>
      <c r="L329" s="37"/>
      <c r="M329" s="37"/>
      <c r="N329" s="21"/>
      <c r="O329" s="27"/>
      <c r="P329" s="21"/>
      <c r="Q329" s="21"/>
      <c r="R329" s="33"/>
      <c r="S329" s="33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9"/>
      <c r="AQ329" s="29"/>
      <c r="AR329" s="21"/>
      <c r="AS329" s="22"/>
      <c r="AT329" s="21"/>
      <c r="AU329" s="21"/>
      <c r="AV329" s="21"/>
      <c r="AW329" s="21"/>
    </row>
    <row r="330" spans="1:49" ht="3.7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</row>
    <row r="331" spans="1:49" x14ac:dyDescent="0.2">
      <c r="A331" s="35"/>
      <c r="B331" s="35"/>
      <c r="C331" s="21"/>
      <c r="D331" s="36"/>
      <c r="E331" s="36"/>
      <c r="F331" s="36"/>
      <c r="G331" s="36"/>
      <c r="H331" s="36"/>
      <c r="I331" s="36"/>
      <c r="J331" s="36"/>
      <c r="K331" s="21"/>
      <c r="L331" s="37"/>
      <c r="M331" s="37"/>
      <c r="N331" s="21"/>
      <c r="O331" s="27"/>
      <c r="P331" s="21"/>
      <c r="Q331" s="21"/>
      <c r="R331" s="33"/>
      <c r="S331" s="33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9"/>
      <c r="AQ331" s="29"/>
      <c r="AR331" s="21"/>
      <c r="AS331" s="22"/>
      <c r="AT331" s="21"/>
      <c r="AU331" s="21"/>
      <c r="AV331" s="21"/>
      <c r="AW331" s="21"/>
    </row>
    <row r="332" spans="1:49" ht="3.75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</row>
    <row r="333" spans="1:49" x14ac:dyDescent="0.2">
      <c r="A333" s="35"/>
      <c r="B333" s="35"/>
      <c r="C333" s="21"/>
      <c r="D333" s="36"/>
      <c r="E333" s="36"/>
      <c r="F333" s="36"/>
      <c r="G333" s="36"/>
      <c r="H333" s="36"/>
      <c r="I333" s="36"/>
      <c r="J333" s="36"/>
      <c r="K333" s="21"/>
      <c r="L333" s="37"/>
      <c r="M333" s="37"/>
      <c r="N333" s="21"/>
      <c r="O333" s="27"/>
      <c r="P333" s="21"/>
      <c r="Q333" s="21"/>
      <c r="R333" s="33"/>
      <c r="S333" s="33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9"/>
      <c r="AQ333" s="29"/>
      <c r="AR333" s="21"/>
      <c r="AS333" s="22"/>
      <c r="AT333" s="21"/>
      <c r="AU333" s="21"/>
      <c r="AV333" s="21"/>
      <c r="AW333" s="21"/>
    </row>
    <row r="334" spans="1:49" ht="5.25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</row>
    <row r="335" spans="1:49" x14ac:dyDescent="0.2">
      <c r="A335" s="35"/>
      <c r="B335" s="35"/>
      <c r="C335" s="21"/>
      <c r="D335" s="36"/>
      <c r="E335" s="36"/>
      <c r="F335" s="36"/>
      <c r="G335" s="36"/>
      <c r="H335" s="36"/>
      <c r="I335" s="36"/>
      <c r="J335" s="36"/>
      <c r="K335" s="21"/>
      <c r="L335" s="37"/>
      <c r="M335" s="37"/>
      <c r="N335" s="21"/>
      <c r="O335" s="27"/>
      <c r="P335" s="21"/>
      <c r="Q335" s="21"/>
      <c r="R335" s="33"/>
      <c r="S335" s="33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9"/>
      <c r="AQ335" s="29"/>
      <c r="AR335" s="21"/>
      <c r="AS335" s="22"/>
      <c r="AT335" s="21"/>
      <c r="AU335" s="21"/>
      <c r="AV335" s="21"/>
      <c r="AW335" s="21"/>
    </row>
    <row r="336" spans="1:49" ht="4.5" customHeight="1" x14ac:dyDescent="0.2">
      <c r="A336" s="30"/>
      <c r="B336" s="30"/>
      <c r="C336" s="21"/>
      <c r="D336" s="31"/>
      <c r="E336" s="31"/>
      <c r="F336" s="31"/>
      <c r="G336" s="31"/>
      <c r="H336" s="31"/>
      <c r="I336" s="31"/>
      <c r="J336" s="31"/>
      <c r="K336" s="21"/>
      <c r="L336" s="32"/>
      <c r="M336" s="32"/>
      <c r="N336" s="21"/>
      <c r="O336" s="27"/>
      <c r="P336" s="21"/>
      <c r="Q336" s="21"/>
      <c r="R336" s="33"/>
      <c r="S336" s="33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34"/>
      <c r="AQ336" s="34"/>
      <c r="AR336" s="21"/>
      <c r="AS336" s="22"/>
      <c r="AT336" s="21"/>
      <c r="AU336" s="21"/>
      <c r="AV336" s="21"/>
      <c r="AW336" s="21"/>
    </row>
    <row r="337" spans="1:49" x14ac:dyDescent="0.2">
      <c r="A337" s="35"/>
      <c r="B337" s="35"/>
      <c r="C337" s="21"/>
      <c r="D337" s="36"/>
      <c r="E337" s="36"/>
      <c r="F337" s="36"/>
      <c r="G337" s="36"/>
      <c r="H337" s="36"/>
      <c r="I337" s="36"/>
      <c r="J337" s="36"/>
      <c r="K337" s="21"/>
      <c r="L337" s="37"/>
      <c r="M337" s="37"/>
      <c r="N337" s="21"/>
      <c r="O337" s="27"/>
      <c r="P337" s="21"/>
      <c r="Q337" s="21"/>
      <c r="R337" s="33"/>
      <c r="S337" s="33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9"/>
      <c r="AQ337" s="29"/>
      <c r="AR337" s="21"/>
      <c r="AS337" s="22"/>
      <c r="AT337" s="21"/>
      <c r="AU337" s="21"/>
      <c r="AV337" s="21"/>
      <c r="AW337" s="21"/>
    </row>
    <row r="338" spans="1:49" ht="3.75" customHeight="1" x14ac:dyDescent="0.2">
      <c r="A338" s="30"/>
      <c r="B338" s="30"/>
      <c r="C338" s="21"/>
      <c r="D338" s="31"/>
      <c r="E338" s="31"/>
      <c r="F338" s="31"/>
      <c r="G338" s="31"/>
      <c r="H338" s="31"/>
      <c r="I338" s="31"/>
      <c r="J338" s="31"/>
      <c r="K338" s="21"/>
      <c r="L338" s="32"/>
      <c r="M338" s="32"/>
      <c r="N338" s="21"/>
      <c r="O338" s="27"/>
      <c r="P338" s="21"/>
      <c r="Q338" s="21"/>
      <c r="R338" s="33"/>
      <c r="S338" s="33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34"/>
      <c r="AQ338" s="34"/>
      <c r="AR338" s="21"/>
      <c r="AS338" s="22"/>
      <c r="AT338" s="21"/>
      <c r="AU338" s="21"/>
      <c r="AV338" s="21"/>
      <c r="AW338" s="21"/>
    </row>
    <row r="339" spans="1:49" x14ac:dyDescent="0.2">
      <c r="A339" s="35"/>
      <c r="B339" s="35"/>
      <c r="C339" s="21"/>
      <c r="D339" s="36"/>
      <c r="E339" s="36"/>
      <c r="F339" s="36"/>
      <c r="G339" s="36"/>
      <c r="H339" s="36"/>
      <c r="I339" s="36"/>
      <c r="J339" s="36"/>
      <c r="K339" s="21"/>
      <c r="L339" s="37"/>
      <c r="M339" s="37"/>
      <c r="N339" s="21"/>
      <c r="O339" s="27"/>
      <c r="P339" s="21"/>
      <c r="Q339" s="21"/>
      <c r="R339" s="33"/>
      <c r="S339" s="33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9"/>
      <c r="AQ339" s="29"/>
      <c r="AR339" s="21"/>
      <c r="AS339" s="22"/>
      <c r="AT339" s="21"/>
      <c r="AU339" s="21"/>
      <c r="AV339" s="21"/>
      <c r="AW339" s="21"/>
    </row>
    <row r="340" spans="1:49" ht="3.75" customHeight="1" x14ac:dyDescent="0.2">
      <c r="A340" s="30"/>
      <c r="B340" s="30"/>
      <c r="C340" s="21"/>
      <c r="D340" s="31"/>
      <c r="E340" s="31"/>
      <c r="F340" s="31"/>
      <c r="G340" s="31"/>
      <c r="H340" s="31"/>
      <c r="I340" s="31"/>
      <c r="J340" s="31"/>
      <c r="K340" s="21"/>
      <c r="L340" s="32"/>
      <c r="M340" s="32"/>
      <c r="N340" s="21"/>
      <c r="O340" s="27"/>
      <c r="P340" s="21"/>
      <c r="Q340" s="21"/>
      <c r="R340" s="33"/>
      <c r="S340" s="33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34"/>
      <c r="AQ340" s="34"/>
      <c r="AR340" s="21"/>
      <c r="AS340" s="22"/>
      <c r="AT340" s="21"/>
      <c r="AU340" s="21"/>
      <c r="AV340" s="21"/>
      <c r="AW340" s="21"/>
    </row>
    <row r="341" spans="1:49" x14ac:dyDescent="0.2">
      <c r="A341" s="35"/>
      <c r="B341" s="35"/>
      <c r="C341" s="21"/>
      <c r="D341" s="36"/>
      <c r="E341" s="36"/>
      <c r="F341" s="36"/>
      <c r="G341" s="36"/>
      <c r="H341" s="36"/>
      <c r="I341" s="36"/>
      <c r="J341" s="36"/>
      <c r="K341" s="21"/>
      <c r="L341" s="37"/>
      <c r="M341" s="37"/>
      <c r="N341" s="21"/>
      <c r="O341" s="27"/>
      <c r="P341" s="21"/>
      <c r="Q341" s="21"/>
      <c r="R341" s="33"/>
      <c r="S341" s="33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9"/>
      <c r="AQ341" s="29"/>
      <c r="AR341" s="21"/>
      <c r="AS341" s="22"/>
      <c r="AT341" s="21"/>
      <c r="AU341" s="21"/>
      <c r="AV341" s="21"/>
      <c r="AW341" s="21"/>
    </row>
    <row r="342" spans="1:49" ht="3.75" customHeight="1" x14ac:dyDescent="0.2">
      <c r="A342" s="30"/>
      <c r="B342" s="30"/>
      <c r="C342" s="21"/>
      <c r="D342" s="31"/>
      <c r="E342" s="31"/>
      <c r="F342" s="31"/>
      <c r="G342" s="31"/>
      <c r="H342" s="31"/>
      <c r="I342" s="31"/>
      <c r="J342" s="31"/>
      <c r="K342" s="21"/>
      <c r="L342" s="32"/>
      <c r="M342" s="32"/>
      <c r="N342" s="21"/>
      <c r="O342" s="27"/>
      <c r="P342" s="21"/>
      <c r="Q342" s="21"/>
      <c r="R342" s="33"/>
      <c r="S342" s="33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34"/>
      <c r="AQ342" s="34"/>
      <c r="AR342" s="21"/>
      <c r="AS342" s="22"/>
      <c r="AT342" s="21"/>
      <c r="AU342" s="21"/>
      <c r="AV342" s="21"/>
      <c r="AW342" s="21"/>
    </row>
    <row r="343" spans="1:49" x14ac:dyDescent="0.2">
      <c r="A343" s="35"/>
      <c r="B343" s="35"/>
      <c r="C343" s="21"/>
      <c r="D343" s="36"/>
      <c r="E343" s="36"/>
      <c r="F343" s="36"/>
      <c r="G343" s="36"/>
      <c r="H343" s="36"/>
      <c r="I343" s="36"/>
      <c r="J343" s="36"/>
      <c r="K343" s="21"/>
      <c r="L343" s="37"/>
      <c r="M343" s="37"/>
      <c r="N343" s="21"/>
      <c r="O343" s="27"/>
      <c r="P343" s="21"/>
      <c r="Q343" s="21"/>
      <c r="R343" s="33"/>
      <c r="S343" s="33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9"/>
      <c r="AQ343" s="29"/>
      <c r="AR343" s="21"/>
      <c r="AS343" s="22"/>
      <c r="AT343" s="21"/>
      <c r="AU343" s="21"/>
      <c r="AV343" s="21"/>
      <c r="AW343" s="21"/>
    </row>
    <row r="344" spans="1:49" ht="13.5" customHeight="1" x14ac:dyDescent="0.2">
      <c r="A344" s="30"/>
      <c r="B344" s="30"/>
      <c r="C344" s="21"/>
      <c r="D344" s="31"/>
      <c r="E344" s="31"/>
      <c r="F344" s="31"/>
      <c r="G344" s="31"/>
      <c r="H344" s="31"/>
      <c r="I344" s="31"/>
      <c r="J344" s="31"/>
      <c r="K344" s="21"/>
      <c r="L344" s="32"/>
      <c r="M344" s="32"/>
      <c r="N344" s="21"/>
      <c r="O344" s="27"/>
      <c r="P344" s="21"/>
      <c r="Q344" s="21"/>
      <c r="R344" s="33"/>
      <c r="S344" s="33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34"/>
      <c r="AQ344" s="34"/>
      <c r="AR344" s="21"/>
      <c r="AS344" s="22"/>
      <c r="AT344" s="21"/>
      <c r="AU344" s="21"/>
      <c r="AV344" s="21"/>
      <c r="AW344" s="21"/>
    </row>
    <row r="345" spans="1:49" x14ac:dyDescent="0.2">
      <c r="A345" s="38" t="s">
        <v>20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21"/>
      <c r="O345" s="27"/>
      <c r="P345" s="21"/>
      <c r="Q345" s="21"/>
      <c r="R345" s="33"/>
      <c r="S345" s="33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9"/>
      <c r="AQ345" s="29"/>
      <c r="AR345" s="21"/>
      <c r="AS345" s="22"/>
      <c r="AT345" s="21"/>
      <c r="AU345" s="21"/>
      <c r="AV345" s="21"/>
      <c r="AW345" s="21"/>
    </row>
    <row r="346" spans="1:49" ht="5.2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</row>
    <row r="347" spans="1:49" x14ac:dyDescent="0.2">
      <c r="A347" s="35"/>
      <c r="B347" s="35"/>
      <c r="C347" s="21"/>
      <c r="D347" s="36"/>
      <c r="E347" s="36"/>
      <c r="F347" s="36"/>
      <c r="G347" s="36"/>
      <c r="H347" s="36"/>
      <c r="I347" s="36"/>
      <c r="J347" s="36"/>
      <c r="K347" s="21"/>
      <c r="L347" s="37"/>
      <c r="M347" s="37"/>
      <c r="N347" s="21"/>
      <c r="O347" s="27"/>
      <c r="P347" s="21"/>
      <c r="Q347" s="21"/>
      <c r="R347" s="33"/>
      <c r="S347" s="33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9"/>
      <c r="AQ347" s="29"/>
      <c r="AR347" s="21"/>
      <c r="AS347" s="22"/>
      <c r="AT347" s="21"/>
      <c r="AU347" s="21"/>
      <c r="AV347" s="21"/>
      <c r="AW347" s="21"/>
    </row>
    <row r="348" spans="1:49" ht="3.75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</row>
    <row r="349" spans="1:49" x14ac:dyDescent="0.2">
      <c r="A349" s="35"/>
      <c r="B349" s="35"/>
      <c r="C349" s="21"/>
      <c r="D349" s="36"/>
      <c r="E349" s="36"/>
      <c r="F349" s="36"/>
      <c r="G349" s="36"/>
      <c r="H349" s="36"/>
      <c r="I349" s="36"/>
      <c r="J349" s="36"/>
      <c r="K349" s="21"/>
      <c r="L349" s="37"/>
      <c r="M349" s="37"/>
      <c r="N349" s="21"/>
      <c r="O349" s="27"/>
      <c r="P349" s="21"/>
      <c r="Q349" s="21"/>
      <c r="R349" s="33"/>
      <c r="S349" s="33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9"/>
      <c r="AQ349" s="29"/>
      <c r="AR349" s="21"/>
      <c r="AS349" s="22"/>
      <c r="AT349" s="21"/>
      <c r="AU349" s="21"/>
      <c r="AV349" s="21"/>
      <c r="AW349" s="21"/>
    </row>
    <row r="350" spans="1:49" ht="4.5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</row>
    <row r="351" spans="1:49" x14ac:dyDescent="0.2">
      <c r="A351" s="35"/>
      <c r="B351" s="35"/>
      <c r="C351" s="21"/>
      <c r="D351" s="36"/>
      <c r="E351" s="36"/>
      <c r="F351" s="36"/>
      <c r="G351" s="36"/>
      <c r="H351" s="36"/>
      <c r="I351" s="36"/>
      <c r="J351" s="36"/>
      <c r="K351" s="21"/>
      <c r="L351" s="37"/>
      <c r="M351" s="37"/>
      <c r="N351" s="21"/>
      <c r="O351" s="27"/>
      <c r="P351" s="21"/>
      <c r="Q351" s="21"/>
      <c r="R351" s="33"/>
      <c r="S351" s="33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9"/>
      <c r="AQ351" s="29"/>
      <c r="AR351" s="21"/>
      <c r="AS351" s="22"/>
      <c r="AT351" s="21"/>
      <c r="AU351" s="21"/>
      <c r="AV351" s="21"/>
      <c r="AW351" s="21"/>
    </row>
    <row r="352" spans="1:49" ht="4.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</row>
    <row r="353" spans="1:49" x14ac:dyDescent="0.2">
      <c r="A353" s="35"/>
      <c r="B353" s="35"/>
      <c r="C353" s="21"/>
      <c r="D353" s="36"/>
      <c r="E353" s="36"/>
      <c r="F353" s="36"/>
      <c r="G353" s="36"/>
      <c r="H353" s="36"/>
      <c r="I353" s="36"/>
      <c r="J353" s="36"/>
      <c r="K353" s="21"/>
      <c r="L353" s="37"/>
      <c r="M353" s="37"/>
      <c r="N353" s="21"/>
      <c r="O353" s="27"/>
      <c r="P353" s="21"/>
      <c r="Q353" s="21"/>
      <c r="R353" s="33"/>
      <c r="S353" s="33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9"/>
      <c r="AQ353" s="29"/>
      <c r="AR353" s="21"/>
      <c r="AS353" s="22"/>
      <c r="AT353" s="21"/>
      <c r="AU353" s="21"/>
      <c r="AV353" s="21"/>
      <c r="AW353" s="21"/>
    </row>
    <row r="354" spans="1:49" ht="3.7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</row>
    <row r="355" spans="1:49" x14ac:dyDescent="0.2">
      <c r="A355" s="35"/>
      <c r="B355" s="35"/>
      <c r="C355" s="21"/>
      <c r="D355" s="36"/>
      <c r="E355" s="36"/>
      <c r="F355" s="36"/>
      <c r="G355" s="36"/>
      <c r="H355" s="36"/>
      <c r="I355" s="36"/>
      <c r="J355" s="36"/>
      <c r="K355" s="21"/>
      <c r="L355" s="37"/>
      <c r="M355" s="37"/>
      <c r="N355" s="21"/>
      <c r="O355" s="27"/>
      <c r="P355" s="21"/>
      <c r="Q355" s="21"/>
      <c r="R355" s="33"/>
      <c r="S355" s="33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9"/>
      <c r="AQ355" s="29"/>
      <c r="AR355" s="21"/>
      <c r="AS355" s="22"/>
      <c r="AT355" s="21"/>
      <c r="AU355" s="21"/>
      <c r="AV355" s="21"/>
      <c r="AW355" s="21"/>
    </row>
    <row r="356" spans="1:49" ht="3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</row>
    <row r="357" spans="1:49" x14ac:dyDescent="0.2">
      <c r="A357" s="35"/>
      <c r="B357" s="35"/>
      <c r="C357" s="21"/>
      <c r="D357" s="36"/>
      <c r="E357" s="36"/>
      <c r="F357" s="36"/>
      <c r="G357" s="36"/>
      <c r="H357" s="36"/>
      <c r="I357" s="36"/>
      <c r="J357" s="36"/>
      <c r="K357" s="21"/>
      <c r="L357" s="37"/>
      <c r="M357" s="37"/>
      <c r="N357" s="21"/>
      <c r="O357" s="27"/>
      <c r="P357" s="21"/>
      <c r="Q357" s="21"/>
      <c r="R357" s="33"/>
      <c r="S357" s="33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9"/>
      <c r="AQ357" s="29"/>
      <c r="AR357" s="21"/>
      <c r="AS357" s="22"/>
      <c r="AT357" s="21"/>
      <c r="AU357" s="21"/>
      <c r="AV357" s="21"/>
      <c r="AW357" s="21"/>
    </row>
    <row r="358" spans="1:49" ht="3.7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</row>
    <row r="359" spans="1:49" x14ac:dyDescent="0.2">
      <c r="A359" s="35"/>
      <c r="B359" s="35"/>
      <c r="C359" s="21"/>
      <c r="D359" s="36"/>
      <c r="E359" s="36"/>
      <c r="F359" s="36"/>
      <c r="G359" s="36"/>
      <c r="H359" s="36"/>
      <c r="I359" s="36"/>
      <c r="J359" s="36"/>
      <c r="K359" s="21"/>
      <c r="L359" s="37"/>
      <c r="M359" s="37"/>
      <c r="N359" s="21"/>
      <c r="O359" s="27"/>
      <c r="P359" s="21"/>
      <c r="Q359" s="21"/>
      <c r="R359" s="33"/>
      <c r="S359" s="33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9"/>
      <c r="AQ359" s="29"/>
      <c r="AR359" s="21"/>
      <c r="AS359" s="22"/>
      <c r="AT359" s="21"/>
      <c r="AU359" s="21"/>
      <c r="AV359" s="21"/>
      <c r="AW359" s="21"/>
    </row>
    <row r="360" spans="1:49" ht="3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</row>
    <row r="361" spans="1:49" x14ac:dyDescent="0.2">
      <c r="A361" s="35"/>
      <c r="B361" s="35"/>
      <c r="C361" s="21"/>
      <c r="D361" s="36"/>
      <c r="E361" s="36"/>
      <c r="F361" s="36"/>
      <c r="G361" s="36"/>
      <c r="H361" s="36"/>
      <c r="I361" s="36"/>
      <c r="J361" s="36"/>
      <c r="K361" s="21"/>
      <c r="L361" s="37"/>
      <c r="M361" s="37"/>
      <c r="N361" s="21"/>
      <c r="O361" s="27"/>
      <c r="P361" s="21"/>
      <c r="Q361" s="21"/>
      <c r="R361" s="33"/>
      <c r="S361" s="33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9"/>
      <c r="AQ361" s="29"/>
      <c r="AR361" s="21"/>
      <c r="AS361" s="22"/>
      <c r="AT361" s="21"/>
      <c r="AU361" s="21"/>
      <c r="AV361" s="21"/>
      <c r="AW361" s="21"/>
    </row>
    <row r="362" spans="1:49" ht="4.5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</row>
    <row r="363" spans="1:49" x14ac:dyDescent="0.2">
      <c r="A363" s="35"/>
      <c r="B363" s="35"/>
      <c r="C363" s="21"/>
      <c r="D363" s="36"/>
      <c r="E363" s="36"/>
      <c r="F363" s="36"/>
      <c r="G363" s="36"/>
      <c r="H363" s="36"/>
      <c r="I363" s="36"/>
      <c r="J363" s="36"/>
      <c r="K363" s="21"/>
      <c r="L363" s="37"/>
      <c r="M363" s="37"/>
      <c r="N363" s="21"/>
      <c r="O363" s="27"/>
      <c r="P363" s="21"/>
      <c r="Q363" s="21"/>
      <c r="R363" s="33"/>
      <c r="S363" s="33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9"/>
      <c r="AQ363" s="29"/>
      <c r="AR363" s="21"/>
      <c r="AS363" s="22"/>
      <c r="AT363" s="21"/>
      <c r="AU363" s="21"/>
      <c r="AV363" s="21"/>
      <c r="AW363" s="21"/>
    </row>
    <row r="364" spans="1:49" ht="4.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2"/>
      <c r="AT364" s="21"/>
      <c r="AU364" s="21"/>
      <c r="AV364" s="21"/>
      <c r="AW364" s="21"/>
    </row>
    <row r="365" spans="1:49" x14ac:dyDescent="0.2">
      <c r="A365" s="35"/>
      <c r="B365" s="35"/>
      <c r="C365" s="21"/>
      <c r="D365" s="36"/>
      <c r="E365" s="36"/>
      <c r="F365" s="36"/>
      <c r="G365" s="36"/>
      <c r="H365" s="36"/>
      <c r="I365" s="36"/>
      <c r="J365" s="36"/>
      <c r="K365" s="21"/>
      <c r="L365" s="37"/>
      <c r="M365" s="37"/>
      <c r="N365" s="21"/>
      <c r="O365" s="27"/>
      <c r="P365" s="21"/>
      <c r="Q365" s="21"/>
      <c r="R365" s="33"/>
      <c r="S365" s="33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9"/>
      <c r="AQ365" s="29"/>
      <c r="AR365" s="21"/>
      <c r="AS365" s="22"/>
      <c r="AT365" s="21"/>
      <c r="AU365" s="21"/>
      <c r="AV365" s="21"/>
      <c r="AW365" s="21"/>
    </row>
    <row r="366" spans="1:49" ht="3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</row>
    <row r="367" spans="1:49" x14ac:dyDescent="0.2">
      <c r="A367" s="35"/>
      <c r="B367" s="35"/>
      <c r="C367" s="21"/>
      <c r="D367" s="36"/>
      <c r="E367" s="36"/>
      <c r="F367" s="36"/>
      <c r="G367" s="36"/>
      <c r="H367" s="36"/>
      <c r="I367" s="36"/>
      <c r="J367" s="36"/>
      <c r="K367" s="21"/>
      <c r="L367" s="37"/>
      <c r="M367" s="37"/>
      <c r="N367" s="21"/>
      <c r="O367" s="27"/>
      <c r="P367" s="21"/>
      <c r="Q367" s="21"/>
      <c r="R367" s="33"/>
      <c r="S367" s="33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9"/>
      <c r="AQ367" s="29"/>
      <c r="AR367" s="21"/>
      <c r="AS367" s="22"/>
      <c r="AT367" s="21"/>
      <c r="AU367" s="21"/>
      <c r="AV367" s="21"/>
      <c r="AW367" s="21"/>
    </row>
    <row r="368" spans="1:49" ht="3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</row>
    <row r="369" spans="1:49" x14ac:dyDescent="0.2">
      <c r="A369" s="35"/>
      <c r="B369" s="35"/>
      <c r="C369" s="21"/>
      <c r="D369" s="36"/>
      <c r="E369" s="36"/>
      <c r="F369" s="36"/>
      <c r="G369" s="36"/>
      <c r="H369" s="36"/>
      <c r="I369" s="36"/>
      <c r="J369" s="36"/>
      <c r="K369" s="21"/>
      <c r="L369" s="37"/>
      <c r="M369" s="37"/>
      <c r="N369" s="21"/>
      <c r="O369" s="27"/>
      <c r="P369" s="21"/>
      <c r="Q369" s="21"/>
      <c r="R369" s="33"/>
      <c r="S369" s="33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9"/>
      <c r="AQ369" s="29"/>
      <c r="AR369" s="21"/>
      <c r="AS369" s="22"/>
      <c r="AT369" s="21"/>
      <c r="AU369" s="21"/>
      <c r="AV369" s="21"/>
      <c r="AW369" s="21"/>
    </row>
    <row r="370" spans="1:49" ht="3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</row>
    <row r="371" spans="1:49" x14ac:dyDescent="0.2">
      <c r="A371" s="35"/>
      <c r="B371" s="35"/>
      <c r="C371" s="21"/>
      <c r="D371" s="36"/>
      <c r="E371" s="36"/>
      <c r="F371" s="36"/>
      <c r="G371" s="36"/>
      <c r="H371" s="36"/>
      <c r="I371" s="36"/>
      <c r="J371" s="36"/>
      <c r="K371" s="21"/>
      <c r="L371" s="37"/>
      <c r="M371" s="37"/>
      <c r="N371" s="21"/>
      <c r="O371" s="27"/>
      <c r="P371" s="21"/>
      <c r="Q371" s="21"/>
      <c r="R371" s="33"/>
      <c r="S371" s="33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9"/>
      <c r="AQ371" s="29"/>
      <c r="AR371" s="21"/>
      <c r="AS371" s="22"/>
      <c r="AT371" s="21"/>
      <c r="AU371" s="21"/>
      <c r="AV371" s="21"/>
      <c r="AW371" s="21"/>
    </row>
    <row r="372" spans="1:49" ht="3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</row>
    <row r="373" spans="1:49" x14ac:dyDescent="0.2">
      <c r="A373" s="35"/>
      <c r="B373" s="35"/>
      <c r="C373" s="21"/>
      <c r="D373" s="36"/>
      <c r="E373" s="36"/>
      <c r="F373" s="36"/>
      <c r="G373" s="36"/>
      <c r="H373" s="36"/>
      <c r="I373" s="36"/>
      <c r="J373" s="36"/>
      <c r="K373" s="21"/>
      <c r="L373" s="37"/>
      <c r="M373" s="37"/>
      <c r="N373" s="21"/>
      <c r="O373" s="27"/>
      <c r="P373" s="21"/>
      <c r="Q373" s="21"/>
      <c r="R373" s="33"/>
      <c r="S373" s="33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9"/>
      <c r="AQ373" s="29"/>
      <c r="AR373" s="21"/>
      <c r="AS373" s="22"/>
      <c r="AT373" s="21"/>
      <c r="AU373" s="21"/>
      <c r="AV373" s="21"/>
      <c r="AW373" s="21"/>
    </row>
    <row r="374" spans="1:49" ht="3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</row>
    <row r="375" spans="1:49" x14ac:dyDescent="0.2">
      <c r="A375" s="35"/>
      <c r="B375" s="35"/>
      <c r="C375" s="21"/>
      <c r="D375" s="36"/>
      <c r="E375" s="36"/>
      <c r="F375" s="36"/>
      <c r="G375" s="36"/>
      <c r="H375" s="36"/>
      <c r="I375" s="36"/>
      <c r="J375" s="36"/>
      <c r="K375" s="21"/>
      <c r="L375" s="37"/>
      <c r="M375" s="37"/>
      <c r="N375" s="21"/>
      <c r="O375" s="27"/>
      <c r="P375" s="21"/>
      <c r="Q375" s="21"/>
      <c r="R375" s="33"/>
      <c r="S375" s="33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9"/>
      <c r="AQ375" s="29"/>
      <c r="AR375" s="21"/>
      <c r="AS375" s="22"/>
      <c r="AT375" s="21"/>
      <c r="AU375" s="21"/>
      <c r="AV375" s="21"/>
      <c r="AW375" s="21"/>
    </row>
    <row r="376" spans="1:49" ht="3.7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</row>
    <row r="377" spans="1:49" x14ac:dyDescent="0.2">
      <c r="A377" s="35"/>
      <c r="B377" s="35"/>
      <c r="C377" s="21"/>
      <c r="D377" s="36"/>
      <c r="E377" s="36"/>
      <c r="F377" s="36"/>
      <c r="G377" s="36"/>
      <c r="H377" s="36"/>
      <c r="I377" s="36"/>
      <c r="J377" s="36"/>
      <c r="K377" s="21"/>
      <c r="L377" s="37"/>
      <c r="M377" s="37"/>
      <c r="N377" s="21"/>
      <c r="O377" s="27"/>
      <c r="P377" s="21"/>
      <c r="Q377" s="21"/>
      <c r="R377" s="33"/>
      <c r="S377" s="33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9"/>
      <c r="AQ377" s="29"/>
      <c r="AR377" s="21"/>
      <c r="AS377" s="22"/>
      <c r="AT377" s="21"/>
      <c r="AU377" s="21"/>
      <c r="AV377" s="21"/>
      <c r="AW377" s="21"/>
    </row>
    <row r="378" spans="1:49" ht="3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</row>
    <row r="379" spans="1:49" x14ac:dyDescent="0.2">
      <c r="A379" s="35"/>
      <c r="B379" s="35"/>
      <c r="C379" s="21"/>
      <c r="D379" s="36"/>
      <c r="E379" s="36"/>
      <c r="F379" s="36"/>
      <c r="G379" s="36"/>
      <c r="H379" s="36"/>
      <c r="I379" s="36"/>
      <c r="J379" s="36"/>
      <c r="K379" s="21"/>
      <c r="L379" s="37"/>
      <c r="M379" s="37"/>
      <c r="N379" s="21"/>
      <c r="O379" s="27"/>
      <c r="P379" s="21"/>
      <c r="Q379" s="21"/>
      <c r="R379" s="33"/>
      <c r="S379" s="33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9"/>
      <c r="AQ379" s="29"/>
      <c r="AR379" s="21"/>
      <c r="AS379" s="22"/>
      <c r="AT379" s="21"/>
      <c r="AU379" s="21"/>
      <c r="AV379" s="21"/>
      <c r="AW379" s="21"/>
    </row>
    <row r="380" spans="1:49" ht="3.7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</row>
    <row r="381" spans="1:49" x14ac:dyDescent="0.2">
      <c r="A381" s="35"/>
      <c r="B381" s="35"/>
      <c r="C381" s="21"/>
      <c r="D381" s="36"/>
      <c r="E381" s="36"/>
      <c r="F381" s="36"/>
      <c r="G381" s="36"/>
      <c r="H381" s="36"/>
      <c r="I381" s="36"/>
      <c r="J381" s="36"/>
      <c r="K381" s="21"/>
      <c r="L381" s="37"/>
      <c r="M381" s="37"/>
      <c r="N381" s="21"/>
      <c r="O381" s="27"/>
      <c r="P381" s="21"/>
      <c r="Q381" s="21"/>
      <c r="R381" s="33"/>
      <c r="S381" s="33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9"/>
      <c r="AQ381" s="29"/>
      <c r="AR381" s="21"/>
      <c r="AS381" s="22"/>
      <c r="AT381" s="21"/>
      <c r="AU381" s="21"/>
      <c r="AV381" s="21"/>
      <c r="AW381" s="21"/>
    </row>
    <row r="382" spans="1:49" ht="2.2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</row>
    <row r="383" spans="1:49" x14ac:dyDescent="0.2">
      <c r="A383" s="35"/>
      <c r="B383" s="35"/>
      <c r="C383" s="21"/>
      <c r="D383" s="36"/>
      <c r="E383" s="36"/>
      <c r="F383" s="36"/>
      <c r="G383" s="36"/>
      <c r="H383" s="36"/>
      <c r="I383" s="36"/>
      <c r="J383" s="36"/>
      <c r="K383" s="21"/>
      <c r="L383" s="37"/>
      <c r="M383" s="37"/>
      <c r="N383" s="21"/>
      <c r="O383" s="27"/>
      <c r="P383" s="21"/>
      <c r="Q383" s="21"/>
      <c r="R383" s="33"/>
      <c r="S383" s="33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9"/>
      <c r="AQ383" s="29"/>
      <c r="AR383" s="21"/>
      <c r="AS383" s="22"/>
      <c r="AT383" s="21"/>
      <c r="AU383" s="21"/>
      <c r="AV383" s="21"/>
      <c r="AW383" s="21"/>
    </row>
    <row r="384" spans="1:49" ht="3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</row>
    <row r="385" spans="1:49" x14ac:dyDescent="0.2">
      <c r="A385" s="35"/>
      <c r="B385" s="35"/>
      <c r="C385" s="21"/>
      <c r="D385" s="36"/>
      <c r="E385" s="36"/>
      <c r="F385" s="36"/>
      <c r="G385" s="36"/>
      <c r="H385" s="36"/>
      <c r="I385" s="36"/>
      <c r="J385" s="36"/>
      <c r="K385" s="21"/>
      <c r="L385" s="37"/>
      <c r="M385" s="37"/>
      <c r="N385" s="21"/>
      <c r="O385" s="27"/>
      <c r="P385" s="21"/>
      <c r="Q385" s="21"/>
      <c r="R385" s="33"/>
      <c r="S385" s="33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9"/>
      <c r="AQ385" s="29"/>
      <c r="AR385" s="21"/>
      <c r="AS385" s="22"/>
      <c r="AT385" s="21"/>
      <c r="AU385" s="21"/>
      <c r="AV385" s="21"/>
      <c r="AW385" s="21"/>
    </row>
    <row r="386" spans="1:49" ht="3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</row>
    <row r="387" spans="1:49" x14ac:dyDescent="0.2">
      <c r="A387" s="35"/>
      <c r="B387" s="35"/>
      <c r="C387" s="21"/>
      <c r="D387" s="36"/>
      <c r="E387" s="36"/>
      <c r="F387" s="36"/>
      <c r="G387" s="36"/>
      <c r="H387" s="36"/>
      <c r="I387" s="36"/>
      <c r="J387" s="36"/>
      <c r="K387" s="21"/>
      <c r="L387" s="37"/>
      <c r="M387" s="37"/>
      <c r="N387" s="21"/>
      <c r="O387" s="27"/>
      <c r="P387" s="21"/>
      <c r="Q387" s="21"/>
      <c r="R387" s="33"/>
      <c r="S387" s="33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9"/>
      <c r="AQ387" s="29"/>
      <c r="AR387" s="21"/>
      <c r="AS387" s="22"/>
      <c r="AT387" s="21"/>
      <c r="AU387" s="21"/>
      <c r="AV387" s="21"/>
      <c r="AW387" s="21"/>
    </row>
    <row r="388" spans="1:49" ht="4.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</row>
    <row r="389" spans="1:49" x14ac:dyDescent="0.2">
      <c r="A389" s="48"/>
      <c r="B389" s="48"/>
      <c r="C389" s="30"/>
      <c r="D389" s="48"/>
      <c r="E389" s="48"/>
      <c r="F389" s="48"/>
      <c r="G389" s="48"/>
      <c r="H389" s="48"/>
      <c r="I389" s="48"/>
      <c r="J389" s="48"/>
      <c r="K389" s="30"/>
      <c r="L389" s="48"/>
      <c r="M389" s="48"/>
      <c r="N389" s="30"/>
      <c r="O389" s="28"/>
      <c r="P389" s="21"/>
      <c r="Q389" s="21"/>
      <c r="R389" s="49"/>
      <c r="S389" s="49"/>
      <c r="T389" s="21"/>
      <c r="U389" s="49"/>
      <c r="V389" s="49"/>
      <c r="W389" s="21"/>
      <c r="X389" s="49"/>
      <c r="Y389" s="49"/>
      <c r="Z389" s="21"/>
      <c r="AA389" s="49"/>
      <c r="AB389" s="49"/>
      <c r="AC389" s="21"/>
      <c r="AD389" s="49"/>
      <c r="AE389" s="49"/>
      <c r="AF389" s="21"/>
      <c r="AG389" s="49"/>
      <c r="AH389" s="49"/>
      <c r="AI389" s="21"/>
      <c r="AJ389" s="49"/>
      <c r="AK389" s="49"/>
      <c r="AL389" s="21"/>
      <c r="AM389" s="49"/>
      <c r="AN389" s="49"/>
      <c r="AO389" s="21"/>
      <c r="AP389" s="36"/>
      <c r="AQ389" s="36"/>
      <c r="AR389" s="21"/>
      <c r="AS389" s="22"/>
      <c r="AT389" s="21"/>
      <c r="AU389" s="21"/>
      <c r="AV389" s="21"/>
      <c r="AW389" s="21"/>
    </row>
    <row r="390" spans="1:49" ht="5.2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2"/>
      <c r="AT390" s="21"/>
      <c r="AU390" s="21"/>
      <c r="AV390" s="21"/>
      <c r="AW390" s="21"/>
    </row>
    <row r="391" spans="1:49" x14ac:dyDescent="0.2">
      <c r="A391" s="48"/>
      <c r="B391" s="48"/>
      <c r="C391" s="30"/>
      <c r="D391" s="48"/>
      <c r="E391" s="48"/>
      <c r="F391" s="48"/>
      <c r="G391" s="48"/>
      <c r="H391" s="48"/>
      <c r="I391" s="48"/>
      <c r="J391" s="48"/>
      <c r="K391" s="30"/>
      <c r="L391" s="48"/>
      <c r="M391" s="48"/>
      <c r="N391" s="30"/>
      <c r="O391" s="28"/>
      <c r="P391" s="21"/>
      <c r="Q391" s="21"/>
      <c r="R391" s="49"/>
      <c r="S391" s="49"/>
      <c r="T391" s="21"/>
      <c r="U391" s="49"/>
      <c r="V391" s="49"/>
      <c r="W391" s="21"/>
      <c r="X391" s="49"/>
      <c r="Y391" s="49"/>
      <c r="Z391" s="21"/>
      <c r="AA391" s="49"/>
      <c r="AB391" s="49"/>
      <c r="AC391" s="21"/>
      <c r="AD391" s="49"/>
      <c r="AE391" s="49"/>
      <c r="AF391" s="21"/>
      <c r="AG391" s="49"/>
      <c r="AH391" s="49"/>
      <c r="AI391" s="21"/>
      <c r="AJ391" s="49"/>
      <c r="AK391" s="49"/>
      <c r="AL391" s="21"/>
      <c r="AM391" s="49"/>
      <c r="AN391" s="49"/>
      <c r="AO391" s="21"/>
      <c r="AP391" s="36"/>
      <c r="AQ391" s="36"/>
      <c r="AR391" s="21"/>
      <c r="AS391" s="22"/>
      <c r="AT391" s="21"/>
      <c r="AU391" s="21"/>
      <c r="AV391" s="21"/>
      <c r="AW391" s="21"/>
    </row>
    <row r="392" spans="1:49" ht="4.5" customHeight="1" x14ac:dyDescent="0.2">
      <c r="A392" s="49"/>
      <c r="B392" s="49"/>
      <c r="C392" s="30"/>
      <c r="D392" s="49"/>
      <c r="E392" s="49"/>
      <c r="F392" s="49"/>
      <c r="G392" s="49"/>
      <c r="H392" s="49"/>
      <c r="I392" s="49"/>
      <c r="J392" s="49"/>
      <c r="K392" s="30"/>
      <c r="L392" s="49"/>
      <c r="M392" s="49"/>
      <c r="N392" s="30"/>
      <c r="O392" s="28"/>
      <c r="P392" s="21"/>
      <c r="Q392" s="21"/>
      <c r="R392" s="49"/>
      <c r="S392" s="49"/>
      <c r="T392" s="21"/>
      <c r="U392" s="49"/>
      <c r="V392" s="49"/>
      <c r="W392" s="21"/>
      <c r="X392" s="49"/>
      <c r="Y392" s="49"/>
      <c r="Z392" s="21"/>
      <c r="AA392" s="49"/>
      <c r="AB392" s="49"/>
      <c r="AC392" s="21"/>
      <c r="AD392" s="49"/>
      <c r="AE392" s="49"/>
      <c r="AF392" s="21"/>
      <c r="AG392" s="49"/>
      <c r="AH392" s="49"/>
      <c r="AI392" s="21"/>
      <c r="AJ392" s="49"/>
      <c r="AK392" s="49"/>
      <c r="AL392" s="21"/>
      <c r="AM392" s="49"/>
      <c r="AN392" s="49"/>
      <c r="AO392" s="21"/>
      <c r="AP392" s="31"/>
      <c r="AQ392" s="31"/>
      <c r="AR392" s="21"/>
      <c r="AS392" s="22"/>
      <c r="AT392" s="21"/>
      <c r="AU392" s="21"/>
      <c r="AV392" s="21"/>
      <c r="AW392" s="21"/>
    </row>
    <row r="393" spans="1:49" x14ac:dyDescent="0.2">
      <c r="A393" s="35"/>
      <c r="B393" s="35"/>
      <c r="C393" s="21"/>
      <c r="D393" s="36"/>
      <c r="E393" s="36"/>
      <c r="F393" s="36"/>
      <c r="G393" s="36"/>
      <c r="H393" s="36"/>
      <c r="I393" s="36"/>
      <c r="J393" s="36"/>
      <c r="K393" s="21"/>
      <c r="L393" s="37"/>
      <c r="M393" s="37"/>
      <c r="N393" s="21"/>
      <c r="O393" s="27"/>
      <c r="P393" s="21"/>
      <c r="Q393" s="21"/>
      <c r="R393" s="33"/>
      <c r="S393" s="33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9"/>
      <c r="AQ393" s="29"/>
      <c r="AR393" s="21"/>
      <c r="AS393" s="22"/>
      <c r="AT393" s="21"/>
      <c r="AU393" s="21"/>
      <c r="AV393" s="21"/>
      <c r="AW393" s="21"/>
    </row>
    <row r="394" spans="1:49" ht="3.7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</row>
    <row r="395" spans="1:49" x14ac:dyDescent="0.2">
      <c r="A395" s="35"/>
      <c r="B395" s="35"/>
      <c r="C395" s="21"/>
      <c r="D395" s="36"/>
      <c r="E395" s="36"/>
      <c r="F395" s="36"/>
      <c r="G395" s="36"/>
      <c r="H395" s="36"/>
      <c r="I395" s="36"/>
      <c r="J395" s="36"/>
      <c r="K395" s="21"/>
      <c r="L395" s="37"/>
      <c r="M395" s="37"/>
      <c r="N395" s="21"/>
      <c r="O395" s="27"/>
      <c r="P395" s="21"/>
      <c r="Q395" s="21"/>
      <c r="R395" s="33"/>
      <c r="S395" s="33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9"/>
      <c r="AQ395" s="29"/>
      <c r="AR395" s="21"/>
      <c r="AS395" s="22"/>
      <c r="AT395" s="21"/>
      <c r="AU395" s="21"/>
      <c r="AV395" s="21"/>
      <c r="AW395" s="21"/>
    </row>
    <row r="396" spans="1:49" ht="3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</row>
    <row r="397" spans="1:49" x14ac:dyDescent="0.2">
      <c r="A397" s="35"/>
      <c r="B397" s="35"/>
      <c r="C397" s="21"/>
      <c r="D397" s="36"/>
      <c r="E397" s="36"/>
      <c r="F397" s="36"/>
      <c r="G397" s="36"/>
      <c r="H397" s="36"/>
      <c r="I397" s="36"/>
      <c r="J397" s="36"/>
      <c r="K397" s="21"/>
      <c r="L397" s="37"/>
      <c r="M397" s="37"/>
      <c r="N397" s="21"/>
      <c r="O397" s="27"/>
      <c r="P397" s="21"/>
      <c r="Q397" s="21"/>
      <c r="R397" s="33"/>
      <c r="S397" s="33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9"/>
      <c r="AQ397" s="29"/>
      <c r="AR397" s="21"/>
      <c r="AS397" s="22"/>
      <c r="AT397" s="21"/>
      <c r="AU397" s="21"/>
      <c r="AV397" s="21"/>
      <c r="AW397" s="21"/>
    </row>
    <row r="398" spans="1:49" ht="3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</row>
    <row r="399" spans="1:49" x14ac:dyDescent="0.2">
      <c r="A399" s="35"/>
      <c r="B399" s="35"/>
      <c r="C399" s="21"/>
      <c r="D399" s="36"/>
      <c r="E399" s="36"/>
      <c r="F399" s="36"/>
      <c r="G399" s="36"/>
      <c r="H399" s="36"/>
      <c r="I399" s="36"/>
      <c r="J399" s="36"/>
      <c r="K399" s="21"/>
      <c r="L399" s="37"/>
      <c r="M399" s="37"/>
      <c r="N399" s="21"/>
      <c r="O399" s="27"/>
      <c r="P399" s="21"/>
      <c r="Q399" s="21"/>
      <c r="R399" s="33"/>
      <c r="S399" s="33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9"/>
      <c r="AQ399" s="29"/>
      <c r="AR399" s="21"/>
      <c r="AS399" s="22"/>
      <c r="AT399" s="21"/>
      <c r="AU399" s="21"/>
      <c r="AV399" s="21"/>
      <c r="AW399" s="21"/>
    </row>
    <row r="400" spans="1:49" ht="3.75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</row>
    <row r="401" spans="1:49" x14ac:dyDescent="0.2">
      <c r="A401" s="35"/>
      <c r="B401" s="35"/>
      <c r="C401" s="21"/>
      <c r="D401" s="36"/>
      <c r="E401" s="36"/>
      <c r="F401" s="36"/>
      <c r="G401" s="36"/>
      <c r="H401" s="36"/>
      <c r="I401" s="36"/>
      <c r="J401" s="36"/>
      <c r="K401" s="21"/>
      <c r="L401" s="37"/>
      <c r="M401" s="37"/>
      <c r="N401" s="21"/>
      <c r="O401" s="27"/>
      <c r="P401" s="21"/>
      <c r="Q401" s="21"/>
      <c r="R401" s="33"/>
      <c r="S401" s="33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9"/>
      <c r="AQ401" s="29"/>
      <c r="AR401" s="21"/>
      <c r="AS401" s="22"/>
      <c r="AT401" s="21"/>
      <c r="AU401" s="21"/>
      <c r="AV401" s="21"/>
      <c r="AW401" s="21"/>
    </row>
    <row r="402" spans="1:49" ht="3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</row>
    <row r="403" spans="1:49" x14ac:dyDescent="0.2">
      <c r="A403" s="35"/>
      <c r="B403" s="35"/>
      <c r="C403" s="21"/>
      <c r="D403" s="36"/>
      <c r="E403" s="36"/>
      <c r="F403" s="36"/>
      <c r="G403" s="36"/>
      <c r="H403" s="36"/>
      <c r="I403" s="36"/>
      <c r="J403" s="36"/>
      <c r="K403" s="21"/>
      <c r="L403" s="37"/>
      <c r="M403" s="37"/>
      <c r="N403" s="21"/>
      <c r="O403" s="27"/>
      <c r="P403" s="21"/>
      <c r="Q403" s="21"/>
      <c r="R403" s="33"/>
      <c r="S403" s="33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9"/>
      <c r="AQ403" s="29"/>
      <c r="AR403" s="21"/>
      <c r="AS403" s="22"/>
      <c r="AT403" s="21"/>
      <c r="AU403" s="21"/>
      <c r="AV403" s="21"/>
      <c r="AW403" s="21"/>
    </row>
    <row r="404" spans="1:49" ht="3.75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</row>
    <row r="405" spans="1:49" x14ac:dyDescent="0.2">
      <c r="A405" s="35"/>
      <c r="B405" s="35"/>
      <c r="C405" s="21"/>
      <c r="D405" s="36"/>
      <c r="E405" s="36"/>
      <c r="F405" s="36"/>
      <c r="G405" s="36"/>
      <c r="H405" s="36"/>
      <c r="I405" s="36"/>
      <c r="J405" s="36"/>
      <c r="K405" s="21"/>
      <c r="L405" s="37"/>
      <c r="M405" s="37"/>
      <c r="N405" s="21"/>
      <c r="O405" s="27"/>
      <c r="P405" s="21"/>
      <c r="Q405" s="21"/>
      <c r="R405" s="33"/>
      <c r="S405" s="33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9"/>
      <c r="AQ405" s="29"/>
      <c r="AR405" s="21"/>
      <c r="AS405" s="22"/>
      <c r="AT405" s="21"/>
      <c r="AU405" s="21"/>
      <c r="AV405" s="21"/>
      <c r="AW405" s="21"/>
    </row>
    <row r="406" spans="1:49" ht="4.5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</row>
    <row r="407" spans="1:49" x14ac:dyDescent="0.2">
      <c r="A407" s="35"/>
      <c r="B407" s="35"/>
      <c r="C407" s="21"/>
      <c r="D407" s="36"/>
      <c r="E407" s="36"/>
      <c r="F407" s="36"/>
      <c r="G407" s="36"/>
      <c r="H407" s="36"/>
      <c r="I407" s="36"/>
      <c r="J407" s="36"/>
      <c r="K407" s="21"/>
      <c r="L407" s="37"/>
      <c r="M407" s="37"/>
      <c r="N407" s="21"/>
      <c r="O407" s="27"/>
      <c r="P407" s="21"/>
      <c r="Q407" s="21"/>
      <c r="R407" s="33"/>
      <c r="S407" s="33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9"/>
      <c r="AQ407" s="29"/>
      <c r="AR407" s="21"/>
      <c r="AS407" s="22"/>
      <c r="AT407" s="21"/>
      <c r="AU407" s="21"/>
      <c r="AV407" s="21"/>
      <c r="AW407" s="21"/>
    </row>
    <row r="408" spans="1:49" ht="5.25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2"/>
      <c r="AT408" s="21"/>
      <c r="AU408" s="21"/>
      <c r="AV408" s="21"/>
      <c r="AW408" s="21"/>
    </row>
    <row r="409" spans="1:49" x14ac:dyDescent="0.2">
      <c r="A409" s="48"/>
      <c r="B409" s="48"/>
      <c r="C409" s="30"/>
      <c r="D409" s="48"/>
      <c r="E409" s="48"/>
      <c r="F409" s="48"/>
      <c r="G409" s="48"/>
      <c r="H409" s="48"/>
      <c r="I409" s="48"/>
      <c r="J409" s="48"/>
      <c r="K409" s="30"/>
      <c r="L409" s="48"/>
      <c r="M409" s="48"/>
      <c r="N409" s="30"/>
      <c r="O409" s="28"/>
      <c r="P409" s="21"/>
      <c r="Q409" s="21"/>
      <c r="R409" s="49"/>
      <c r="S409" s="49"/>
      <c r="T409" s="21"/>
      <c r="U409" s="49"/>
      <c r="V409" s="49"/>
      <c r="W409" s="21"/>
      <c r="X409" s="49"/>
      <c r="Y409" s="49"/>
      <c r="Z409" s="21"/>
      <c r="AA409" s="49"/>
      <c r="AB409" s="49"/>
      <c r="AC409" s="21"/>
      <c r="AD409" s="49"/>
      <c r="AE409" s="49"/>
      <c r="AF409" s="21"/>
      <c r="AG409" s="49"/>
      <c r="AH409" s="49"/>
      <c r="AI409" s="21"/>
      <c r="AJ409" s="49"/>
      <c r="AK409" s="49"/>
      <c r="AL409" s="21"/>
      <c r="AM409" s="49"/>
      <c r="AN409" s="49"/>
      <c r="AO409" s="21"/>
      <c r="AP409" s="36"/>
      <c r="AQ409" s="36"/>
      <c r="AR409" s="21"/>
      <c r="AS409" s="22"/>
      <c r="AT409" s="21"/>
      <c r="AU409" s="21"/>
      <c r="AV409" s="21"/>
      <c r="AW409" s="21"/>
    </row>
    <row r="410" spans="1:49" ht="3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</row>
    <row r="411" spans="1:49" x14ac:dyDescent="0.2">
      <c r="A411" s="35"/>
      <c r="B411" s="35"/>
      <c r="C411" s="21"/>
      <c r="D411" s="36"/>
      <c r="E411" s="36"/>
      <c r="F411" s="36"/>
      <c r="G411" s="36"/>
      <c r="H411" s="36"/>
      <c r="I411" s="36"/>
      <c r="J411" s="36"/>
      <c r="K411" s="21"/>
      <c r="L411" s="37"/>
      <c r="M411" s="37"/>
      <c r="N411" s="21"/>
      <c r="O411" s="27"/>
      <c r="P411" s="21"/>
      <c r="Q411" s="21"/>
      <c r="R411" s="33"/>
      <c r="S411" s="33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9"/>
      <c r="AQ411" s="29"/>
      <c r="AR411" s="21"/>
      <c r="AS411" s="22"/>
      <c r="AT411" s="21"/>
      <c r="AU411" s="21"/>
      <c r="AV411" s="21"/>
      <c r="AW411" s="21"/>
    </row>
    <row r="412" spans="1:49" ht="3.75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</row>
    <row r="413" spans="1:49" x14ac:dyDescent="0.2">
      <c r="A413" s="35"/>
      <c r="B413" s="35"/>
      <c r="C413" s="21"/>
      <c r="D413" s="36"/>
      <c r="E413" s="36"/>
      <c r="F413" s="36"/>
      <c r="G413" s="36"/>
      <c r="H413" s="36"/>
      <c r="I413" s="36"/>
      <c r="J413" s="36"/>
      <c r="K413" s="21"/>
      <c r="L413" s="37"/>
      <c r="M413" s="37"/>
      <c r="N413" s="21"/>
      <c r="O413" s="27"/>
      <c r="P413" s="21"/>
      <c r="Q413" s="21"/>
      <c r="R413" s="33"/>
      <c r="S413" s="33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9"/>
      <c r="AQ413" s="29"/>
      <c r="AR413" s="21"/>
      <c r="AS413" s="22"/>
      <c r="AT413" s="21"/>
      <c r="AU413" s="21"/>
      <c r="AV413" s="21"/>
      <c r="AW413" s="21"/>
    </row>
    <row r="414" spans="1:49" ht="4.5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</row>
    <row r="415" spans="1:49" x14ac:dyDescent="0.2">
      <c r="A415" s="35"/>
      <c r="B415" s="35"/>
      <c r="C415" s="21"/>
      <c r="D415" s="36"/>
      <c r="E415" s="36"/>
      <c r="F415" s="36"/>
      <c r="G415" s="36"/>
      <c r="H415" s="36"/>
      <c r="I415" s="36"/>
      <c r="J415" s="36"/>
      <c r="K415" s="21"/>
      <c r="L415" s="37"/>
      <c r="M415" s="37"/>
      <c r="N415" s="21"/>
      <c r="O415" s="27"/>
      <c r="P415" s="21"/>
      <c r="Q415" s="21"/>
      <c r="R415" s="33"/>
      <c r="S415" s="33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9"/>
      <c r="AQ415" s="29"/>
      <c r="AR415" s="21"/>
      <c r="AS415" s="22"/>
      <c r="AT415" s="21"/>
      <c r="AU415" s="21"/>
      <c r="AV415" s="21"/>
      <c r="AW415" s="21"/>
    </row>
    <row r="416" spans="1:49" ht="5.25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</row>
    <row r="417" spans="1:49" x14ac:dyDescent="0.2">
      <c r="A417" s="35"/>
      <c r="B417" s="35"/>
      <c r="C417" s="21"/>
      <c r="D417" s="36"/>
      <c r="E417" s="36"/>
      <c r="F417" s="36"/>
      <c r="G417" s="36"/>
      <c r="H417" s="36"/>
      <c r="I417" s="36"/>
      <c r="J417" s="36"/>
      <c r="K417" s="21"/>
      <c r="L417" s="37"/>
      <c r="M417" s="37"/>
      <c r="N417" s="21"/>
      <c r="O417" s="27"/>
      <c r="P417" s="21"/>
      <c r="Q417" s="21"/>
      <c r="R417" s="33"/>
      <c r="S417" s="33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9"/>
      <c r="AQ417" s="29"/>
      <c r="AR417" s="21"/>
      <c r="AS417" s="22"/>
      <c r="AT417" s="21"/>
      <c r="AU417" s="21"/>
      <c r="AV417" s="21"/>
      <c r="AW417" s="21"/>
    </row>
    <row r="418" spans="1:49" ht="3.75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</row>
    <row r="419" spans="1:49" x14ac:dyDescent="0.2">
      <c r="A419" s="35"/>
      <c r="B419" s="35"/>
      <c r="C419" s="21"/>
      <c r="D419" s="36"/>
      <c r="E419" s="36"/>
      <c r="F419" s="36"/>
      <c r="G419" s="36"/>
      <c r="H419" s="36"/>
      <c r="I419" s="36"/>
      <c r="J419" s="36"/>
      <c r="K419" s="21"/>
      <c r="L419" s="37"/>
      <c r="M419" s="37"/>
      <c r="N419" s="21"/>
      <c r="O419" s="27"/>
      <c r="P419" s="21"/>
      <c r="Q419" s="21"/>
      <c r="R419" s="33"/>
      <c r="S419" s="33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9"/>
      <c r="AQ419" s="29"/>
      <c r="AR419" s="21"/>
      <c r="AS419" s="22"/>
      <c r="AT419" s="21"/>
      <c r="AU419" s="21"/>
      <c r="AV419" s="21"/>
      <c r="AW419" s="21"/>
    </row>
    <row r="420" spans="1:49" ht="4.5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</row>
    <row r="421" spans="1:49" x14ac:dyDescent="0.2">
      <c r="A421" s="35"/>
      <c r="B421" s="35"/>
      <c r="C421" s="21"/>
      <c r="D421" s="36"/>
      <c r="E421" s="36"/>
      <c r="F421" s="36"/>
      <c r="G421" s="36"/>
      <c r="H421" s="36"/>
      <c r="I421" s="36"/>
      <c r="J421" s="36"/>
      <c r="K421" s="21"/>
      <c r="L421" s="37"/>
      <c r="M421" s="37"/>
      <c r="N421" s="21"/>
      <c r="O421" s="27"/>
      <c r="P421" s="21"/>
      <c r="Q421" s="21"/>
      <c r="R421" s="33"/>
      <c r="S421" s="33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9"/>
      <c r="AQ421" s="29"/>
      <c r="AR421" s="21"/>
      <c r="AS421" s="22"/>
      <c r="AT421" s="21"/>
      <c r="AU421" s="21"/>
      <c r="AV421" s="21"/>
      <c r="AW421" s="21"/>
    </row>
    <row r="422" spans="1:49" ht="3.75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</row>
    <row r="423" spans="1:49" x14ac:dyDescent="0.2">
      <c r="A423" s="35"/>
      <c r="B423" s="35"/>
      <c r="C423" s="21"/>
      <c r="D423" s="36"/>
      <c r="E423" s="36"/>
      <c r="F423" s="36"/>
      <c r="G423" s="36"/>
      <c r="H423" s="36"/>
      <c r="I423" s="36"/>
      <c r="J423" s="36"/>
      <c r="K423" s="21"/>
      <c r="L423" s="37"/>
      <c r="M423" s="37"/>
      <c r="N423" s="21"/>
      <c r="O423" s="27"/>
      <c r="P423" s="21"/>
      <c r="Q423" s="21"/>
      <c r="R423" s="33"/>
      <c r="S423" s="33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9"/>
      <c r="AQ423" s="29"/>
      <c r="AR423" s="21"/>
      <c r="AS423" s="22"/>
      <c r="AT423" s="21"/>
      <c r="AU423" s="21"/>
      <c r="AV423" s="21"/>
      <c r="AW423" s="21"/>
    </row>
    <row r="424" spans="1:49" ht="4.5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</row>
    <row r="425" spans="1:49" x14ac:dyDescent="0.2">
      <c r="A425" s="35"/>
      <c r="B425" s="35"/>
      <c r="C425" s="21"/>
      <c r="D425" s="36"/>
      <c r="E425" s="36"/>
      <c r="F425" s="36"/>
      <c r="G425" s="36"/>
      <c r="H425" s="36"/>
      <c r="I425" s="36"/>
      <c r="J425" s="36"/>
      <c r="K425" s="21"/>
      <c r="L425" s="37"/>
      <c r="M425" s="37"/>
      <c r="N425" s="21"/>
      <c r="O425" s="27"/>
      <c r="P425" s="21"/>
      <c r="Q425" s="21"/>
      <c r="R425" s="33"/>
      <c r="S425" s="33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9"/>
      <c r="AQ425" s="29"/>
      <c r="AR425" s="21"/>
      <c r="AS425" s="22"/>
      <c r="AT425" s="21"/>
      <c r="AU425" s="21"/>
      <c r="AV425" s="21"/>
      <c r="AW425" s="21"/>
    </row>
    <row r="426" spans="1:49" ht="3.75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</row>
    <row r="427" spans="1:49" x14ac:dyDescent="0.2">
      <c r="A427" s="35"/>
      <c r="B427" s="35"/>
      <c r="C427" s="21"/>
      <c r="D427" s="36"/>
      <c r="E427" s="36"/>
      <c r="F427" s="36"/>
      <c r="G427" s="36"/>
      <c r="H427" s="36"/>
      <c r="I427" s="36"/>
      <c r="J427" s="36"/>
      <c r="K427" s="21"/>
      <c r="L427" s="37"/>
      <c r="M427" s="37"/>
      <c r="N427" s="21"/>
      <c r="O427" s="27"/>
      <c r="P427" s="21"/>
      <c r="Q427" s="21"/>
      <c r="R427" s="33"/>
      <c r="S427" s="33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9"/>
      <c r="AQ427" s="29"/>
      <c r="AR427" s="21"/>
      <c r="AS427" s="22"/>
      <c r="AT427" s="21"/>
      <c r="AU427" s="21"/>
      <c r="AV427" s="21"/>
      <c r="AW427" s="21"/>
    </row>
    <row r="428" spans="1:49" ht="3.75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</row>
    <row r="429" spans="1:49" x14ac:dyDescent="0.2">
      <c r="A429" s="35"/>
      <c r="B429" s="35"/>
      <c r="C429" s="21"/>
      <c r="D429" s="36"/>
      <c r="E429" s="36"/>
      <c r="F429" s="36"/>
      <c r="G429" s="36"/>
      <c r="H429" s="36"/>
      <c r="I429" s="36"/>
      <c r="J429" s="36"/>
      <c r="K429" s="21"/>
      <c r="L429" s="37"/>
      <c r="M429" s="37"/>
      <c r="N429" s="21"/>
      <c r="O429" s="27"/>
      <c r="P429" s="21"/>
      <c r="Q429" s="21"/>
      <c r="R429" s="33"/>
      <c r="S429" s="33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9"/>
      <c r="AQ429" s="29"/>
      <c r="AR429" s="21"/>
      <c r="AS429" s="22"/>
      <c r="AT429" s="21"/>
      <c r="AU429" s="21"/>
      <c r="AV429" s="21"/>
      <c r="AW429" s="21"/>
    </row>
    <row r="430" spans="1:49" ht="3.75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</row>
    <row r="431" spans="1:49" x14ac:dyDescent="0.2">
      <c r="A431" s="35"/>
      <c r="B431" s="35"/>
      <c r="C431" s="21"/>
      <c r="D431" s="36"/>
      <c r="E431" s="36"/>
      <c r="F431" s="36"/>
      <c r="G431" s="36"/>
      <c r="H431" s="36"/>
      <c r="I431" s="36"/>
      <c r="J431" s="36"/>
      <c r="K431" s="21"/>
      <c r="L431" s="37"/>
      <c r="M431" s="37"/>
      <c r="N431" s="21"/>
      <c r="O431" s="27"/>
      <c r="P431" s="21"/>
      <c r="Q431" s="21"/>
      <c r="R431" s="33"/>
      <c r="S431" s="33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9"/>
      <c r="AQ431" s="29"/>
      <c r="AR431" s="21"/>
      <c r="AS431" s="22"/>
      <c r="AT431" s="21"/>
      <c r="AU431" s="21"/>
      <c r="AV431" s="21"/>
      <c r="AW431" s="21"/>
    </row>
    <row r="432" spans="1:49" ht="5.25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</row>
    <row r="433" spans="1:49" x14ac:dyDescent="0.2">
      <c r="A433" s="35"/>
      <c r="B433" s="35"/>
      <c r="C433" s="21"/>
      <c r="D433" s="36"/>
      <c r="E433" s="36"/>
      <c r="F433" s="36"/>
      <c r="G433" s="36"/>
      <c r="H433" s="36"/>
      <c r="I433" s="36"/>
      <c r="J433" s="36"/>
      <c r="K433" s="21"/>
      <c r="L433" s="37"/>
      <c r="M433" s="37"/>
      <c r="N433" s="21"/>
      <c r="O433" s="27"/>
      <c r="P433" s="21"/>
      <c r="Q433" s="21"/>
      <c r="R433" s="33"/>
      <c r="S433" s="33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9"/>
      <c r="AQ433" s="29"/>
      <c r="AR433" s="21"/>
      <c r="AS433" s="22"/>
      <c r="AT433" s="21"/>
      <c r="AU433" s="21"/>
      <c r="AV433" s="21"/>
      <c r="AW433" s="21"/>
    </row>
    <row r="434" spans="1:49" ht="4.5" customHeight="1" x14ac:dyDescent="0.2">
      <c r="A434" s="30"/>
      <c r="B434" s="30"/>
      <c r="C434" s="21"/>
      <c r="D434" s="31"/>
      <c r="E434" s="31"/>
      <c r="F434" s="31"/>
      <c r="G434" s="31"/>
      <c r="H434" s="31"/>
      <c r="I434" s="31"/>
      <c r="J434" s="31"/>
      <c r="K434" s="21"/>
      <c r="L434" s="32"/>
      <c r="M434" s="32"/>
      <c r="N434" s="21"/>
      <c r="O434" s="27"/>
      <c r="P434" s="21"/>
      <c r="Q434" s="21"/>
      <c r="R434" s="33"/>
      <c r="S434" s="33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34"/>
      <c r="AQ434" s="34"/>
      <c r="AR434" s="21"/>
      <c r="AS434" s="22"/>
      <c r="AT434" s="21"/>
      <c r="AU434" s="21"/>
      <c r="AV434" s="21"/>
      <c r="AW434" s="21"/>
    </row>
    <row r="435" spans="1:49" x14ac:dyDescent="0.2">
      <c r="A435" s="35"/>
      <c r="B435" s="35"/>
      <c r="C435" s="21"/>
      <c r="D435" s="36"/>
      <c r="E435" s="36"/>
      <c r="F435" s="36"/>
      <c r="G435" s="36"/>
      <c r="H435" s="36"/>
      <c r="I435" s="36"/>
      <c r="J435" s="36"/>
      <c r="K435" s="21"/>
      <c r="L435" s="37"/>
      <c r="M435" s="37"/>
      <c r="N435" s="21"/>
      <c r="O435" s="27"/>
      <c r="P435" s="21"/>
      <c r="Q435" s="21"/>
      <c r="R435" s="33"/>
      <c r="S435" s="33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9"/>
      <c r="AQ435" s="29"/>
      <c r="AR435" s="21"/>
      <c r="AS435" s="22"/>
      <c r="AT435" s="21"/>
      <c r="AU435" s="21"/>
      <c r="AV435" s="21"/>
      <c r="AW435" s="21"/>
    </row>
    <row r="436" spans="1:49" ht="3.75" customHeight="1" x14ac:dyDescent="0.2">
      <c r="A436" s="30"/>
      <c r="B436" s="30"/>
      <c r="C436" s="21"/>
      <c r="D436" s="31"/>
      <c r="E436" s="31"/>
      <c r="F436" s="31"/>
      <c r="G436" s="31"/>
      <c r="H436" s="31"/>
      <c r="I436" s="31"/>
      <c r="J436" s="31"/>
      <c r="K436" s="21"/>
      <c r="L436" s="32"/>
      <c r="M436" s="32"/>
      <c r="N436" s="21"/>
      <c r="O436" s="27"/>
      <c r="P436" s="21"/>
      <c r="Q436" s="21"/>
      <c r="R436" s="33"/>
      <c r="S436" s="33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34"/>
      <c r="AQ436" s="34"/>
      <c r="AR436" s="21"/>
      <c r="AS436" s="22"/>
      <c r="AT436" s="21"/>
      <c r="AU436" s="21"/>
      <c r="AV436" s="21"/>
      <c r="AW436" s="21"/>
    </row>
    <row r="437" spans="1:49" x14ac:dyDescent="0.2">
      <c r="A437" s="35"/>
      <c r="B437" s="35"/>
      <c r="C437" s="21"/>
      <c r="D437" s="36"/>
      <c r="E437" s="36"/>
      <c r="F437" s="36"/>
      <c r="G437" s="36"/>
      <c r="H437" s="36"/>
      <c r="I437" s="36"/>
      <c r="J437" s="36"/>
      <c r="K437" s="21"/>
      <c r="L437" s="37"/>
      <c r="M437" s="37"/>
      <c r="N437" s="21"/>
      <c r="O437" s="27"/>
      <c r="P437" s="21"/>
      <c r="Q437" s="21"/>
      <c r="R437" s="33"/>
      <c r="S437" s="33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9"/>
      <c r="AQ437" s="29"/>
      <c r="AR437" s="21"/>
      <c r="AS437" s="22"/>
      <c r="AT437" s="21"/>
      <c r="AU437" s="21"/>
      <c r="AV437" s="21"/>
      <c r="AW437" s="21"/>
    </row>
    <row r="438" spans="1:49" ht="3.75" customHeight="1" x14ac:dyDescent="0.2">
      <c r="A438" s="30"/>
      <c r="B438" s="30"/>
      <c r="C438" s="21"/>
      <c r="D438" s="31"/>
      <c r="E438" s="31"/>
      <c r="F438" s="31"/>
      <c r="G438" s="31"/>
      <c r="H438" s="31"/>
      <c r="I438" s="31"/>
      <c r="J438" s="31"/>
      <c r="K438" s="21"/>
      <c r="L438" s="32"/>
      <c r="M438" s="32"/>
      <c r="N438" s="21"/>
      <c r="O438" s="27"/>
      <c r="P438" s="21"/>
      <c r="Q438" s="21"/>
      <c r="R438" s="33"/>
      <c r="S438" s="33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34"/>
      <c r="AQ438" s="34"/>
      <c r="AR438" s="21"/>
      <c r="AS438" s="22"/>
      <c r="AT438" s="21"/>
      <c r="AU438" s="21"/>
      <c r="AV438" s="21"/>
      <c r="AW438" s="21"/>
    </row>
    <row r="439" spans="1:49" x14ac:dyDescent="0.2">
      <c r="A439" s="35"/>
      <c r="B439" s="35"/>
      <c r="C439" s="21"/>
      <c r="D439" s="36"/>
      <c r="E439" s="36"/>
      <c r="F439" s="36"/>
      <c r="G439" s="36"/>
      <c r="H439" s="36"/>
      <c r="I439" s="36"/>
      <c r="J439" s="36"/>
      <c r="K439" s="21"/>
      <c r="L439" s="37"/>
      <c r="M439" s="37"/>
      <c r="N439" s="21"/>
      <c r="O439" s="27"/>
      <c r="P439" s="21"/>
      <c r="Q439" s="21"/>
      <c r="R439" s="33"/>
      <c r="S439" s="33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9"/>
      <c r="AQ439" s="29"/>
      <c r="AR439" s="21"/>
      <c r="AS439" s="22"/>
      <c r="AT439" s="21"/>
      <c r="AU439" s="21"/>
      <c r="AV439" s="21"/>
      <c r="AW439" s="21"/>
    </row>
    <row r="440" spans="1:49" ht="3.75" customHeight="1" x14ac:dyDescent="0.2">
      <c r="A440" s="30"/>
      <c r="B440" s="30"/>
      <c r="C440" s="21"/>
      <c r="D440" s="31"/>
      <c r="E440" s="31"/>
      <c r="F440" s="31"/>
      <c r="G440" s="31"/>
      <c r="H440" s="31"/>
      <c r="I440" s="31"/>
      <c r="J440" s="31"/>
      <c r="K440" s="21"/>
      <c r="L440" s="32"/>
      <c r="M440" s="32"/>
      <c r="N440" s="21"/>
      <c r="O440" s="27"/>
      <c r="P440" s="21"/>
      <c r="Q440" s="21"/>
      <c r="R440" s="33"/>
      <c r="S440" s="33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34"/>
      <c r="AQ440" s="34"/>
      <c r="AR440" s="21"/>
      <c r="AS440" s="22"/>
      <c r="AT440" s="21"/>
      <c r="AU440" s="21"/>
      <c r="AV440" s="21"/>
      <c r="AW440" s="21"/>
    </row>
    <row r="441" spans="1:49" x14ac:dyDescent="0.2">
      <c r="A441" s="35"/>
      <c r="B441" s="35"/>
      <c r="C441" s="21"/>
      <c r="D441" s="36"/>
      <c r="E441" s="36"/>
      <c r="F441" s="36"/>
      <c r="G441" s="36"/>
      <c r="H441" s="36"/>
      <c r="I441" s="36"/>
      <c r="J441" s="36"/>
      <c r="K441" s="21"/>
      <c r="L441" s="37"/>
      <c r="M441" s="37"/>
      <c r="N441" s="21"/>
      <c r="O441" s="27"/>
      <c r="P441" s="21"/>
      <c r="Q441" s="21"/>
      <c r="R441" s="33"/>
      <c r="S441" s="33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9"/>
      <c r="AQ441" s="29"/>
      <c r="AR441" s="21"/>
      <c r="AS441" s="22"/>
      <c r="AT441" s="21"/>
      <c r="AU441" s="21"/>
      <c r="AV441" s="21"/>
      <c r="AW441" s="21"/>
    </row>
    <row r="442" spans="1:49" ht="13.5" customHeight="1" x14ac:dyDescent="0.2">
      <c r="A442" s="30"/>
      <c r="B442" s="30"/>
      <c r="C442" s="21"/>
      <c r="D442" s="31"/>
      <c r="E442" s="31"/>
      <c r="F442" s="31"/>
      <c r="G442" s="31"/>
      <c r="H442" s="31"/>
      <c r="I442" s="31"/>
      <c r="J442" s="31"/>
      <c r="K442" s="21"/>
      <c r="L442" s="32"/>
      <c r="M442" s="32"/>
      <c r="N442" s="21"/>
      <c r="O442" s="27"/>
      <c r="P442" s="21"/>
      <c r="Q442" s="21"/>
      <c r="R442" s="33"/>
      <c r="S442" s="33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34"/>
      <c r="AQ442" s="34"/>
      <c r="AR442" s="21"/>
      <c r="AS442" s="22"/>
      <c r="AT442" s="21"/>
      <c r="AU442" s="21"/>
      <c r="AV442" s="21"/>
      <c r="AW442" s="21"/>
    </row>
    <row r="443" spans="1:49" x14ac:dyDescent="0.2">
      <c r="A443" s="38" t="s">
        <v>21</v>
      </c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21"/>
      <c r="O443" s="27"/>
      <c r="P443" s="21"/>
      <c r="Q443" s="21"/>
      <c r="R443" s="33"/>
      <c r="S443" s="33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9"/>
      <c r="AQ443" s="29"/>
      <c r="AR443" s="21"/>
      <c r="AS443" s="22"/>
      <c r="AT443" s="21"/>
      <c r="AU443" s="21"/>
      <c r="AV443" s="21"/>
      <c r="AW443" s="21"/>
    </row>
    <row r="444" spans="1:49" ht="5.25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</row>
    <row r="445" spans="1:49" x14ac:dyDescent="0.2">
      <c r="A445" s="35"/>
      <c r="B445" s="35"/>
      <c r="C445" s="21"/>
      <c r="D445" s="36"/>
      <c r="E445" s="36"/>
      <c r="F445" s="36"/>
      <c r="G445" s="36"/>
      <c r="H445" s="36"/>
      <c r="I445" s="36"/>
      <c r="J445" s="36"/>
      <c r="K445" s="21"/>
      <c r="L445" s="37"/>
      <c r="M445" s="37"/>
      <c r="N445" s="21"/>
      <c r="O445" s="27"/>
      <c r="P445" s="21"/>
      <c r="Q445" s="21"/>
      <c r="R445" s="33"/>
      <c r="S445" s="33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9"/>
      <c r="AQ445" s="29"/>
      <c r="AR445" s="21"/>
      <c r="AS445" s="22"/>
      <c r="AT445" s="21"/>
      <c r="AU445" s="21"/>
      <c r="AV445" s="21"/>
      <c r="AW445" s="21"/>
    </row>
    <row r="446" spans="1:49" ht="3.75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</row>
    <row r="447" spans="1:49" x14ac:dyDescent="0.2">
      <c r="A447" s="35"/>
      <c r="B447" s="35"/>
      <c r="C447" s="21"/>
      <c r="D447" s="36"/>
      <c r="E447" s="36"/>
      <c r="F447" s="36"/>
      <c r="G447" s="36"/>
      <c r="H447" s="36"/>
      <c r="I447" s="36"/>
      <c r="J447" s="36"/>
      <c r="K447" s="21"/>
      <c r="L447" s="37"/>
      <c r="M447" s="37"/>
      <c r="N447" s="21"/>
      <c r="O447" s="27"/>
      <c r="P447" s="21"/>
      <c r="Q447" s="21"/>
      <c r="R447" s="33"/>
      <c r="S447" s="33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9"/>
      <c r="AQ447" s="29"/>
      <c r="AR447" s="21"/>
      <c r="AS447" s="22"/>
      <c r="AT447" s="21"/>
      <c r="AU447" s="21"/>
      <c r="AV447" s="21"/>
      <c r="AW447" s="21"/>
    </row>
    <row r="448" spans="1:49" ht="4.5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</row>
    <row r="449" spans="1:49" x14ac:dyDescent="0.2">
      <c r="A449" s="35"/>
      <c r="B449" s="35"/>
      <c r="C449" s="21"/>
      <c r="D449" s="36"/>
      <c r="E449" s="36"/>
      <c r="F449" s="36"/>
      <c r="G449" s="36"/>
      <c r="H449" s="36"/>
      <c r="I449" s="36"/>
      <c r="J449" s="36"/>
      <c r="K449" s="21"/>
      <c r="L449" s="37"/>
      <c r="M449" s="37"/>
      <c r="N449" s="21"/>
      <c r="O449" s="27"/>
      <c r="P449" s="21"/>
      <c r="Q449" s="21"/>
      <c r="R449" s="33"/>
      <c r="S449" s="33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9"/>
      <c r="AQ449" s="29"/>
      <c r="AR449" s="21"/>
      <c r="AS449" s="22"/>
      <c r="AT449" s="21"/>
      <c r="AU449" s="21"/>
      <c r="AV449" s="21"/>
      <c r="AW449" s="21"/>
    </row>
    <row r="450" spans="1:49" ht="4.5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</row>
    <row r="451" spans="1:49" x14ac:dyDescent="0.2">
      <c r="A451" s="35"/>
      <c r="B451" s="35"/>
      <c r="C451" s="21"/>
      <c r="D451" s="36"/>
      <c r="E451" s="36"/>
      <c r="F451" s="36"/>
      <c r="G451" s="36"/>
      <c r="H451" s="36"/>
      <c r="I451" s="36"/>
      <c r="J451" s="36"/>
      <c r="K451" s="21"/>
      <c r="L451" s="37"/>
      <c r="M451" s="37"/>
      <c r="N451" s="21"/>
      <c r="O451" s="27"/>
      <c r="P451" s="21"/>
      <c r="Q451" s="21"/>
      <c r="R451" s="33"/>
      <c r="S451" s="33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9"/>
      <c r="AQ451" s="29"/>
      <c r="AR451" s="21"/>
      <c r="AS451" s="22"/>
      <c r="AT451" s="21"/>
      <c r="AU451" s="21"/>
      <c r="AV451" s="21"/>
      <c r="AW451" s="21"/>
    </row>
    <row r="452" spans="1:49" ht="3.75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</row>
    <row r="453" spans="1:49" x14ac:dyDescent="0.2">
      <c r="A453" s="35"/>
      <c r="B453" s="35"/>
      <c r="C453" s="21"/>
      <c r="D453" s="36"/>
      <c r="E453" s="36"/>
      <c r="F453" s="36"/>
      <c r="G453" s="36"/>
      <c r="H453" s="36"/>
      <c r="I453" s="36"/>
      <c r="J453" s="36"/>
      <c r="K453" s="21"/>
      <c r="L453" s="37"/>
      <c r="M453" s="37"/>
      <c r="N453" s="21"/>
      <c r="O453" s="27"/>
      <c r="P453" s="21"/>
      <c r="Q453" s="21"/>
      <c r="R453" s="33"/>
      <c r="S453" s="33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9"/>
      <c r="AQ453" s="29"/>
      <c r="AR453" s="21"/>
      <c r="AS453" s="22"/>
      <c r="AT453" s="21"/>
      <c r="AU453" s="21"/>
      <c r="AV453" s="21"/>
      <c r="AW453" s="21"/>
    </row>
    <row r="454" spans="1:49" ht="3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</row>
    <row r="455" spans="1:49" x14ac:dyDescent="0.2">
      <c r="A455" s="35"/>
      <c r="B455" s="35"/>
      <c r="C455" s="21"/>
      <c r="D455" s="36"/>
      <c r="E455" s="36"/>
      <c r="F455" s="36"/>
      <c r="G455" s="36"/>
      <c r="H455" s="36"/>
      <c r="I455" s="36"/>
      <c r="J455" s="36"/>
      <c r="K455" s="21"/>
      <c r="L455" s="37"/>
      <c r="M455" s="37"/>
      <c r="N455" s="21"/>
      <c r="O455" s="27"/>
      <c r="P455" s="21"/>
      <c r="Q455" s="21"/>
      <c r="R455" s="33"/>
      <c r="S455" s="33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9"/>
      <c r="AQ455" s="29"/>
      <c r="AR455" s="21"/>
      <c r="AS455" s="22"/>
      <c r="AT455" s="21"/>
      <c r="AU455" s="21"/>
      <c r="AV455" s="21"/>
      <c r="AW455" s="21"/>
    </row>
    <row r="456" spans="1:49" ht="3.75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</row>
    <row r="457" spans="1:49" x14ac:dyDescent="0.2">
      <c r="A457" s="35"/>
      <c r="B457" s="35"/>
      <c r="C457" s="21"/>
      <c r="D457" s="36"/>
      <c r="E457" s="36"/>
      <c r="F457" s="36"/>
      <c r="G457" s="36"/>
      <c r="H457" s="36"/>
      <c r="I457" s="36"/>
      <c r="J457" s="36"/>
      <c r="K457" s="21"/>
      <c r="L457" s="37"/>
      <c r="M457" s="37"/>
      <c r="N457" s="21"/>
      <c r="O457" s="27"/>
      <c r="P457" s="21"/>
      <c r="Q457" s="21"/>
      <c r="R457" s="33"/>
      <c r="S457" s="33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9"/>
      <c r="AQ457" s="29"/>
      <c r="AR457" s="21"/>
      <c r="AS457" s="22"/>
      <c r="AT457" s="21"/>
      <c r="AU457" s="21"/>
      <c r="AV457" s="21"/>
      <c r="AW457" s="21"/>
    </row>
    <row r="458" spans="1:49" ht="3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</row>
    <row r="459" spans="1:49" x14ac:dyDescent="0.2">
      <c r="A459" s="35"/>
      <c r="B459" s="35"/>
      <c r="C459" s="21"/>
      <c r="D459" s="36"/>
      <c r="E459" s="36"/>
      <c r="F459" s="36"/>
      <c r="G459" s="36"/>
      <c r="H459" s="36"/>
      <c r="I459" s="36"/>
      <c r="J459" s="36"/>
      <c r="K459" s="21"/>
      <c r="L459" s="37"/>
      <c r="M459" s="37"/>
      <c r="N459" s="21"/>
      <c r="O459" s="27"/>
      <c r="P459" s="21"/>
      <c r="Q459" s="21"/>
      <c r="R459" s="33"/>
      <c r="S459" s="33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9"/>
      <c r="AQ459" s="29"/>
      <c r="AR459" s="21"/>
      <c r="AS459" s="22"/>
      <c r="AT459" s="21"/>
      <c r="AU459" s="21"/>
      <c r="AV459" s="21"/>
      <c r="AW459" s="21"/>
    </row>
    <row r="460" spans="1:49" ht="4.5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</row>
    <row r="461" spans="1:49" x14ac:dyDescent="0.2">
      <c r="A461" s="35"/>
      <c r="B461" s="35"/>
      <c r="C461" s="21"/>
      <c r="D461" s="36"/>
      <c r="E461" s="36"/>
      <c r="F461" s="36"/>
      <c r="G461" s="36"/>
      <c r="H461" s="36"/>
      <c r="I461" s="36"/>
      <c r="J461" s="36"/>
      <c r="K461" s="21"/>
      <c r="L461" s="37"/>
      <c r="M461" s="37"/>
      <c r="N461" s="21"/>
      <c r="O461" s="27"/>
      <c r="P461" s="21"/>
      <c r="Q461" s="21"/>
      <c r="R461" s="33"/>
      <c r="S461" s="33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9"/>
      <c r="AQ461" s="29"/>
      <c r="AR461" s="21"/>
      <c r="AS461" s="22"/>
      <c r="AT461" s="21"/>
      <c r="AU461" s="21"/>
      <c r="AV461" s="21"/>
      <c r="AW461" s="21"/>
    </row>
    <row r="462" spans="1:49" ht="4.5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2"/>
      <c r="AT462" s="21"/>
      <c r="AU462" s="21"/>
      <c r="AV462" s="21"/>
      <c r="AW462" s="21"/>
    </row>
    <row r="463" spans="1:49" x14ac:dyDescent="0.2">
      <c r="A463" s="35"/>
      <c r="B463" s="35"/>
      <c r="C463" s="21"/>
      <c r="D463" s="36"/>
      <c r="E463" s="36"/>
      <c r="F463" s="36"/>
      <c r="G463" s="36"/>
      <c r="H463" s="36"/>
      <c r="I463" s="36"/>
      <c r="J463" s="36"/>
      <c r="K463" s="21"/>
      <c r="L463" s="37"/>
      <c r="M463" s="37"/>
      <c r="N463" s="21"/>
      <c r="O463" s="27"/>
      <c r="P463" s="21"/>
      <c r="Q463" s="21"/>
      <c r="R463" s="33"/>
      <c r="S463" s="33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9"/>
      <c r="AQ463" s="29"/>
      <c r="AR463" s="21"/>
      <c r="AS463" s="22"/>
      <c r="AT463" s="21"/>
      <c r="AU463" s="21"/>
      <c r="AV463" s="21"/>
      <c r="AW463" s="21"/>
    </row>
    <row r="464" spans="1:49" ht="3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</row>
    <row r="465" spans="1:49" x14ac:dyDescent="0.2">
      <c r="A465" s="35"/>
      <c r="B465" s="35"/>
      <c r="C465" s="21"/>
      <c r="D465" s="36"/>
      <c r="E465" s="36"/>
      <c r="F465" s="36"/>
      <c r="G465" s="36"/>
      <c r="H465" s="36"/>
      <c r="I465" s="36"/>
      <c r="J465" s="36"/>
      <c r="K465" s="21"/>
      <c r="L465" s="37"/>
      <c r="M465" s="37"/>
      <c r="N465" s="21"/>
      <c r="O465" s="27"/>
      <c r="P465" s="21"/>
      <c r="Q465" s="21"/>
      <c r="R465" s="33"/>
      <c r="S465" s="33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9"/>
      <c r="AQ465" s="29"/>
      <c r="AR465" s="21"/>
      <c r="AS465" s="22"/>
      <c r="AT465" s="21"/>
      <c r="AU465" s="21"/>
      <c r="AV465" s="21"/>
      <c r="AW465" s="21"/>
    </row>
    <row r="466" spans="1:49" ht="3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</row>
    <row r="467" spans="1:49" x14ac:dyDescent="0.2">
      <c r="A467" s="35"/>
      <c r="B467" s="35"/>
      <c r="C467" s="21"/>
      <c r="D467" s="36"/>
      <c r="E467" s="36"/>
      <c r="F467" s="36"/>
      <c r="G467" s="36"/>
      <c r="H467" s="36"/>
      <c r="I467" s="36"/>
      <c r="J467" s="36"/>
      <c r="K467" s="21"/>
      <c r="L467" s="37"/>
      <c r="M467" s="37"/>
      <c r="N467" s="21"/>
      <c r="O467" s="27"/>
      <c r="P467" s="21"/>
      <c r="Q467" s="21"/>
      <c r="R467" s="33"/>
      <c r="S467" s="33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9"/>
      <c r="AQ467" s="29"/>
      <c r="AR467" s="21"/>
      <c r="AS467" s="22"/>
      <c r="AT467" s="21"/>
      <c r="AU467" s="21"/>
      <c r="AV467" s="21"/>
      <c r="AW467" s="21"/>
    </row>
    <row r="468" spans="1:49" ht="3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</row>
    <row r="469" spans="1:49" x14ac:dyDescent="0.2">
      <c r="A469" s="35"/>
      <c r="B469" s="35"/>
      <c r="C469" s="21"/>
      <c r="D469" s="36"/>
      <c r="E469" s="36"/>
      <c r="F469" s="36"/>
      <c r="G469" s="36"/>
      <c r="H469" s="36"/>
      <c r="I469" s="36"/>
      <c r="J469" s="36"/>
      <c r="K469" s="21"/>
      <c r="L469" s="37"/>
      <c r="M469" s="37"/>
      <c r="N469" s="21"/>
      <c r="O469" s="27"/>
      <c r="P469" s="21"/>
      <c r="Q469" s="21"/>
      <c r="R469" s="33"/>
      <c r="S469" s="33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9"/>
      <c r="AQ469" s="29"/>
      <c r="AR469" s="21"/>
      <c r="AS469" s="22"/>
      <c r="AT469" s="21"/>
      <c r="AU469" s="21"/>
      <c r="AV469" s="21"/>
      <c r="AW469" s="21"/>
    </row>
    <row r="470" spans="1:49" ht="3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</row>
    <row r="471" spans="1:49" x14ac:dyDescent="0.2">
      <c r="A471" s="35"/>
      <c r="B471" s="35"/>
      <c r="C471" s="21"/>
      <c r="D471" s="36"/>
      <c r="E471" s="36"/>
      <c r="F471" s="36"/>
      <c r="G471" s="36"/>
      <c r="H471" s="36"/>
      <c r="I471" s="36"/>
      <c r="J471" s="36"/>
      <c r="K471" s="21"/>
      <c r="L471" s="37"/>
      <c r="M471" s="37"/>
      <c r="N471" s="21"/>
      <c r="O471" s="27"/>
      <c r="P471" s="21"/>
      <c r="Q471" s="21"/>
      <c r="R471" s="33"/>
      <c r="S471" s="33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9"/>
      <c r="AQ471" s="29"/>
      <c r="AR471" s="21"/>
      <c r="AS471" s="22"/>
      <c r="AT471" s="21"/>
      <c r="AU471" s="21"/>
      <c r="AV471" s="21"/>
      <c r="AW471" s="21"/>
    </row>
    <row r="472" spans="1:49" ht="3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</row>
    <row r="473" spans="1:49" x14ac:dyDescent="0.2">
      <c r="A473" s="35"/>
      <c r="B473" s="35"/>
      <c r="C473" s="21"/>
      <c r="D473" s="36"/>
      <c r="E473" s="36"/>
      <c r="F473" s="36"/>
      <c r="G473" s="36"/>
      <c r="H473" s="36"/>
      <c r="I473" s="36"/>
      <c r="J473" s="36"/>
      <c r="K473" s="21"/>
      <c r="L473" s="37"/>
      <c r="M473" s="37"/>
      <c r="N473" s="21"/>
      <c r="O473" s="27"/>
      <c r="P473" s="21"/>
      <c r="Q473" s="21"/>
      <c r="R473" s="33"/>
      <c r="S473" s="33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9"/>
      <c r="AQ473" s="29"/>
      <c r="AR473" s="21"/>
      <c r="AS473" s="22"/>
      <c r="AT473" s="21"/>
      <c r="AU473" s="21"/>
      <c r="AV473" s="21"/>
      <c r="AW473" s="21"/>
    </row>
    <row r="474" spans="1:49" ht="3.75" customHeight="1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</row>
    <row r="475" spans="1:49" x14ac:dyDescent="0.2">
      <c r="A475" s="35"/>
      <c r="B475" s="35"/>
      <c r="C475" s="21"/>
      <c r="D475" s="36"/>
      <c r="E475" s="36"/>
      <c r="F475" s="36"/>
      <c r="G475" s="36"/>
      <c r="H475" s="36"/>
      <c r="I475" s="36"/>
      <c r="J475" s="36"/>
      <c r="K475" s="21"/>
      <c r="L475" s="37"/>
      <c r="M475" s="37"/>
      <c r="N475" s="21"/>
      <c r="O475" s="27"/>
      <c r="P475" s="21"/>
      <c r="Q475" s="21"/>
      <c r="R475" s="33"/>
      <c r="S475" s="33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9"/>
      <c r="AQ475" s="29"/>
      <c r="AR475" s="21"/>
      <c r="AS475" s="22"/>
      <c r="AT475" s="21"/>
      <c r="AU475" s="21"/>
      <c r="AV475" s="21"/>
      <c r="AW475" s="21"/>
    </row>
    <row r="476" spans="1:49" ht="3" customHeight="1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</row>
    <row r="477" spans="1:49" x14ac:dyDescent="0.2">
      <c r="A477" s="35"/>
      <c r="B477" s="35"/>
      <c r="C477" s="21"/>
      <c r="D477" s="36"/>
      <c r="E477" s="36"/>
      <c r="F477" s="36"/>
      <c r="G477" s="36"/>
      <c r="H477" s="36"/>
      <c r="I477" s="36"/>
      <c r="J477" s="36"/>
      <c r="K477" s="21"/>
      <c r="L477" s="37"/>
      <c r="M477" s="37"/>
      <c r="N477" s="21"/>
      <c r="O477" s="27"/>
      <c r="P477" s="21"/>
      <c r="Q477" s="21"/>
      <c r="R477" s="33"/>
      <c r="S477" s="33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9"/>
      <c r="AQ477" s="29"/>
      <c r="AR477" s="21"/>
      <c r="AS477" s="22"/>
      <c r="AT477" s="21"/>
      <c r="AU477" s="21"/>
      <c r="AV477" s="21"/>
      <c r="AW477" s="21"/>
    </row>
    <row r="478" spans="1:49" ht="3.75" customHeight="1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</row>
    <row r="479" spans="1:49" x14ac:dyDescent="0.2">
      <c r="A479" s="35"/>
      <c r="B479" s="35"/>
      <c r="C479" s="21"/>
      <c r="D479" s="36"/>
      <c r="E479" s="36"/>
      <c r="F479" s="36"/>
      <c r="G479" s="36"/>
      <c r="H479" s="36"/>
      <c r="I479" s="36"/>
      <c r="J479" s="36"/>
      <c r="K479" s="21"/>
      <c r="L479" s="37"/>
      <c r="M479" s="37"/>
      <c r="N479" s="21"/>
      <c r="O479" s="27"/>
      <c r="P479" s="21"/>
      <c r="Q479" s="21"/>
      <c r="R479" s="33"/>
      <c r="S479" s="33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9"/>
      <c r="AQ479" s="29"/>
      <c r="AR479" s="21"/>
      <c r="AS479" s="22"/>
      <c r="AT479" s="21"/>
      <c r="AU479" s="21"/>
      <c r="AV479" s="21"/>
      <c r="AW479" s="21"/>
    </row>
    <row r="480" spans="1:49" ht="2.25" customHeight="1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</row>
    <row r="481" spans="1:49" x14ac:dyDescent="0.2">
      <c r="A481" s="35"/>
      <c r="B481" s="35"/>
      <c r="C481" s="21"/>
      <c r="D481" s="36"/>
      <c r="E481" s="36"/>
      <c r="F481" s="36"/>
      <c r="G481" s="36"/>
      <c r="H481" s="36"/>
      <c r="I481" s="36"/>
      <c r="J481" s="36"/>
      <c r="K481" s="21"/>
      <c r="L481" s="37"/>
      <c r="M481" s="37"/>
      <c r="N481" s="21"/>
      <c r="O481" s="27"/>
      <c r="P481" s="21"/>
      <c r="Q481" s="21"/>
      <c r="R481" s="33"/>
      <c r="S481" s="33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9"/>
      <c r="AQ481" s="29"/>
      <c r="AR481" s="21"/>
      <c r="AS481" s="22"/>
      <c r="AT481" s="21"/>
      <c r="AU481" s="21"/>
      <c r="AV481" s="21"/>
      <c r="AW481" s="21"/>
    </row>
    <row r="482" spans="1:49" ht="3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</row>
    <row r="483" spans="1:49" x14ac:dyDescent="0.2">
      <c r="A483" s="35"/>
      <c r="B483" s="35"/>
      <c r="C483" s="21"/>
      <c r="D483" s="36"/>
      <c r="E483" s="36"/>
      <c r="F483" s="36"/>
      <c r="G483" s="36"/>
      <c r="H483" s="36"/>
      <c r="I483" s="36"/>
      <c r="J483" s="36"/>
      <c r="K483" s="21"/>
      <c r="L483" s="37"/>
      <c r="M483" s="37"/>
      <c r="N483" s="21"/>
      <c r="O483" s="27"/>
      <c r="P483" s="21"/>
      <c r="Q483" s="21"/>
      <c r="R483" s="33"/>
      <c r="S483" s="33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9"/>
      <c r="AQ483" s="29"/>
      <c r="AR483" s="21"/>
      <c r="AS483" s="22"/>
      <c r="AT483" s="21"/>
      <c r="AU483" s="21"/>
      <c r="AV483" s="21"/>
      <c r="AW483" s="21"/>
    </row>
    <row r="484" spans="1:49" ht="3" customHeight="1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</row>
    <row r="485" spans="1:49" x14ac:dyDescent="0.2">
      <c r="A485" s="35"/>
      <c r="B485" s="35"/>
      <c r="C485" s="21"/>
      <c r="D485" s="36"/>
      <c r="E485" s="36"/>
      <c r="F485" s="36"/>
      <c r="G485" s="36"/>
      <c r="H485" s="36"/>
      <c r="I485" s="36"/>
      <c r="J485" s="36"/>
      <c r="K485" s="21"/>
      <c r="L485" s="37"/>
      <c r="M485" s="37"/>
      <c r="N485" s="21"/>
      <c r="O485" s="27"/>
      <c r="P485" s="21"/>
      <c r="Q485" s="21"/>
      <c r="R485" s="33"/>
      <c r="S485" s="33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9"/>
      <c r="AQ485" s="29"/>
      <c r="AR485" s="21"/>
      <c r="AS485" s="22"/>
      <c r="AT485" s="21"/>
      <c r="AU485" s="21"/>
      <c r="AV485" s="21"/>
      <c r="AW485" s="21"/>
    </row>
    <row r="486" spans="1:49" ht="4.5" customHeight="1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</row>
    <row r="487" spans="1:49" x14ac:dyDescent="0.2">
      <c r="A487" s="48"/>
      <c r="B487" s="48"/>
      <c r="C487" s="30"/>
      <c r="D487" s="48"/>
      <c r="E487" s="48"/>
      <c r="F487" s="48"/>
      <c r="G487" s="48"/>
      <c r="H487" s="48"/>
      <c r="I487" s="48"/>
      <c r="J487" s="48"/>
      <c r="K487" s="30"/>
      <c r="L487" s="48"/>
      <c r="M487" s="48"/>
      <c r="N487" s="30"/>
      <c r="O487" s="28"/>
      <c r="P487" s="21"/>
      <c r="Q487" s="21"/>
      <c r="R487" s="49"/>
      <c r="S487" s="49"/>
      <c r="T487" s="21"/>
      <c r="U487" s="49"/>
      <c r="V487" s="49"/>
      <c r="W487" s="21"/>
      <c r="X487" s="49"/>
      <c r="Y487" s="49"/>
      <c r="Z487" s="21"/>
      <c r="AA487" s="49"/>
      <c r="AB487" s="49"/>
      <c r="AC487" s="21"/>
      <c r="AD487" s="49"/>
      <c r="AE487" s="49"/>
      <c r="AF487" s="21"/>
      <c r="AG487" s="49"/>
      <c r="AH487" s="49"/>
      <c r="AI487" s="21"/>
      <c r="AJ487" s="49"/>
      <c r="AK487" s="49"/>
      <c r="AL487" s="21"/>
      <c r="AM487" s="49"/>
      <c r="AN487" s="49"/>
      <c r="AO487" s="21"/>
      <c r="AP487" s="36"/>
      <c r="AQ487" s="36"/>
      <c r="AR487" s="21"/>
      <c r="AS487" s="22"/>
      <c r="AT487" s="21"/>
      <c r="AU487" s="21"/>
      <c r="AV487" s="21"/>
      <c r="AW487" s="21"/>
    </row>
    <row r="488" spans="1:49" ht="5.25" customHeight="1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2"/>
      <c r="AT488" s="21"/>
      <c r="AU488" s="21"/>
      <c r="AV488" s="21"/>
      <c r="AW488" s="21"/>
    </row>
    <row r="489" spans="1:49" x14ac:dyDescent="0.2">
      <c r="A489" s="48"/>
      <c r="B489" s="48"/>
      <c r="C489" s="30"/>
      <c r="D489" s="48"/>
      <c r="E489" s="48"/>
      <c r="F489" s="48"/>
      <c r="G489" s="48"/>
      <c r="H489" s="48"/>
      <c r="I489" s="48"/>
      <c r="J489" s="48"/>
      <c r="K489" s="30"/>
      <c r="L489" s="48"/>
      <c r="M489" s="48"/>
      <c r="N489" s="30"/>
      <c r="O489" s="28"/>
      <c r="P489" s="21"/>
      <c r="Q489" s="21"/>
      <c r="R489" s="49"/>
      <c r="S489" s="49"/>
      <c r="T489" s="21"/>
      <c r="U489" s="49"/>
      <c r="V489" s="49"/>
      <c r="W489" s="21"/>
      <c r="X489" s="49"/>
      <c r="Y489" s="49"/>
      <c r="Z489" s="21"/>
      <c r="AA489" s="49"/>
      <c r="AB489" s="49"/>
      <c r="AC489" s="21"/>
      <c r="AD489" s="49"/>
      <c r="AE489" s="49"/>
      <c r="AF489" s="21"/>
      <c r="AG489" s="49"/>
      <c r="AH489" s="49"/>
      <c r="AI489" s="21"/>
      <c r="AJ489" s="49"/>
      <c r="AK489" s="49"/>
      <c r="AL489" s="21"/>
      <c r="AM489" s="49"/>
      <c r="AN489" s="49"/>
      <c r="AO489" s="21"/>
      <c r="AP489" s="36"/>
      <c r="AQ489" s="36"/>
      <c r="AR489" s="21"/>
      <c r="AS489" s="22"/>
      <c r="AT489" s="21"/>
      <c r="AU489" s="21"/>
      <c r="AV489" s="21"/>
      <c r="AW489" s="21"/>
    </row>
    <row r="490" spans="1:49" ht="4.5" customHeight="1" x14ac:dyDescent="0.2">
      <c r="A490" s="49"/>
      <c r="B490" s="49"/>
      <c r="C490" s="30"/>
      <c r="D490" s="49"/>
      <c r="E490" s="49"/>
      <c r="F490" s="49"/>
      <c r="G490" s="49"/>
      <c r="H490" s="49"/>
      <c r="I490" s="49"/>
      <c r="J490" s="49"/>
      <c r="K490" s="30"/>
      <c r="L490" s="49"/>
      <c r="M490" s="49"/>
      <c r="N490" s="30"/>
      <c r="O490" s="28"/>
      <c r="P490" s="21"/>
      <c r="Q490" s="21"/>
      <c r="R490" s="49"/>
      <c r="S490" s="49"/>
      <c r="T490" s="21"/>
      <c r="U490" s="49"/>
      <c r="V490" s="49"/>
      <c r="W490" s="21"/>
      <c r="X490" s="49"/>
      <c r="Y490" s="49"/>
      <c r="Z490" s="21"/>
      <c r="AA490" s="49"/>
      <c r="AB490" s="49"/>
      <c r="AC490" s="21"/>
      <c r="AD490" s="49"/>
      <c r="AE490" s="49"/>
      <c r="AF490" s="21"/>
      <c r="AG490" s="49"/>
      <c r="AH490" s="49"/>
      <c r="AI490" s="21"/>
      <c r="AJ490" s="49"/>
      <c r="AK490" s="49"/>
      <c r="AL490" s="21"/>
      <c r="AM490" s="49"/>
      <c r="AN490" s="49"/>
      <c r="AO490" s="21"/>
      <c r="AP490" s="31"/>
      <c r="AQ490" s="31"/>
      <c r="AR490" s="21"/>
      <c r="AS490" s="22"/>
      <c r="AT490" s="21"/>
      <c r="AU490" s="21"/>
      <c r="AV490" s="21"/>
      <c r="AW490" s="21"/>
    </row>
    <row r="491" spans="1:49" x14ac:dyDescent="0.2">
      <c r="A491" s="35"/>
      <c r="B491" s="35"/>
      <c r="C491" s="21"/>
      <c r="D491" s="36"/>
      <c r="E491" s="36"/>
      <c r="F491" s="36"/>
      <c r="G491" s="36"/>
      <c r="H491" s="36"/>
      <c r="I491" s="36"/>
      <c r="J491" s="36"/>
      <c r="K491" s="21"/>
      <c r="L491" s="37"/>
      <c r="M491" s="37"/>
      <c r="N491" s="21"/>
      <c r="O491" s="27"/>
      <c r="P491" s="21"/>
      <c r="Q491" s="21"/>
      <c r="R491" s="33"/>
      <c r="S491" s="33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9"/>
      <c r="AQ491" s="29"/>
      <c r="AR491" s="21"/>
      <c r="AS491" s="22"/>
      <c r="AT491" s="21"/>
      <c r="AU491" s="21"/>
      <c r="AV491" s="21"/>
      <c r="AW491" s="21"/>
    </row>
    <row r="492" spans="1:49" ht="3.75" customHeight="1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</row>
    <row r="493" spans="1:49" x14ac:dyDescent="0.2">
      <c r="A493" s="35"/>
      <c r="B493" s="35"/>
      <c r="C493" s="21"/>
      <c r="D493" s="36"/>
      <c r="E493" s="36"/>
      <c r="F493" s="36"/>
      <c r="G493" s="36"/>
      <c r="H493" s="36"/>
      <c r="I493" s="36"/>
      <c r="J493" s="36"/>
      <c r="K493" s="21"/>
      <c r="L493" s="37"/>
      <c r="M493" s="37"/>
      <c r="N493" s="21"/>
      <c r="O493" s="27"/>
      <c r="P493" s="21"/>
      <c r="Q493" s="21"/>
      <c r="R493" s="33"/>
      <c r="S493" s="33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9"/>
      <c r="AQ493" s="29"/>
      <c r="AR493" s="21"/>
      <c r="AS493" s="22"/>
      <c r="AT493" s="21"/>
      <c r="AU493" s="21"/>
      <c r="AV493" s="21"/>
      <c r="AW493" s="21"/>
    </row>
    <row r="494" spans="1:49" ht="3" customHeight="1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</row>
    <row r="495" spans="1:49" x14ac:dyDescent="0.2">
      <c r="A495" s="35"/>
      <c r="B495" s="35"/>
      <c r="C495" s="21"/>
      <c r="D495" s="36"/>
      <c r="E495" s="36"/>
      <c r="F495" s="36"/>
      <c r="G495" s="36"/>
      <c r="H495" s="36"/>
      <c r="I495" s="36"/>
      <c r="J495" s="36"/>
      <c r="K495" s="21"/>
      <c r="L495" s="37"/>
      <c r="M495" s="37"/>
      <c r="N495" s="21"/>
      <c r="O495" s="27"/>
      <c r="P495" s="21"/>
      <c r="Q495" s="21"/>
      <c r="R495" s="33"/>
      <c r="S495" s="33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9"/>
      <c r="AQ495" s="29"/>
      <c r="AR495" s="21"/>
      <c r="AS495" s="22"/>
      <c r="AT495" s="21"/>
      <c r="AU495" s="21"/>
      <c r="AV495" s="21"/>
      <c r="AW495" s="21"/>
    </row>
    <row r="496" spans="1:49" ht="3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</row>
    <row r="497" spans="1:49" x14ac:dyDescent="0.2">
      <c r="A497" s="35"/>
      <c r="B497" s="35"/>
      <c r="C497" s="21"/>
      <c r="D497" s="36"/>
      <c r="E497" s="36"/>
      <c r="F497" s="36"/>
      <c r="G497" s="36"/>
      <c r="H497" s="36"/>
      <c r="I497" s="36"/>
      <c r="J497" s="36"/>
      <c r="K497" s="21"/>
      <c r="L497" s="37"/>
      <c r="M497" s="37"/>
      <c r="N497" s="21"/>
      <c r="O497" s="27"/>
      <c r="P497" s="21"/>
      <c r="Q497" s="21"/>
      <c r="R497" s="33"/>
      <c r="S497" s="33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9"/>
      <c r="AQ497" s="29"/>
      <c r="AR497" s="21"/>
      <c r="AS497" s="22"/>
      <c r="AT497" s="21"/>
      <c r="AU497" s="21"/>
      <c r="AV497" s="21"/>
      <c r="AW497" s="21"/>
    </row>
    <row r="498" spans="1:49" ht="3.75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</row>
    <row r="499" spans="1:49" x14ac:dyDescent="0.2">
      <c r="A499" s="35"/>
      <c r="B499" s="35"/>
      <c r="C499" s="21"/>
      <c r="D499" s="36"/>
      <c r="E499" s="36"/>
      <c r="F499" s="36"/>
      <c r="G499" s="36"/>
      <c r="H499" s="36"/>
      <c r="I499" s="36"/>
      <c r="J499" s="36"/>
      <c r="K499" s="21"/>
      <c r="L499" s="37"/>
      <c r="M499" s="37"/>
      <c r="N499" s="21"/>
      <c r="O499" s="27"/>
      <c r="P499" s="21"/>
      <c r="Q499" s="21"/>
      <c r="R499" s="33"/>
      <c r="S499" s="33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9"/>
      <c r="AQ499" s="29"/>
      <c r="AR499" s="21"/>
      <c r="AS499" s="22"/>
      <c r="AT499" s="21"/>
      <c r="AU499" s="21"/>
      <c r="AV499" s="21"/>
      <c r="AW499" s="21"/>
    </row>
    <row r="500" spans="1:49" ht="3" customHeight="1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</row>
    <row r="501" spans="1:49" x14ac:dyDescent="0.2">
      <c r="A501" s="35"/>
      <c r="B501" s="35"/>
      <c r="C501" s="21"/>
      <c r="D501" s="36"/>
      <c r="E501" s="36"/>
      <c r="F501" s="36"/>
      <c r="G501" s="36"/>
      <c r="H501" s="36"/>
      <c r="I501" s="36"/>
      <c r="J501" s="36"/>
      <c r="K501" s="21"/>
      <c r="L501" s="37"/>
      <c r="M501" s="37"/>
      <c r="N501" s="21"/>
      <c r="O501" s="27"/>
      <c r="P501" s="21"/>
      <c r="Q501" s="21"/>
      <c r="R501" s="33"/>
      <c r="S501" s="33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9"/>
      <c r="AQ501" s="29"/>
      <c r="AR501" s="21"/>
      <c r="AS501" s="22"/>
      <c r="AT501" s="21"/>
      <c r="AU501" s="21"/>
      <c r="AV501" s="21"/>
      <c r="AW501" s="21"/>
    </row>
    <row r="502" spans="1:49" ht="3.75" customHeight="1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</row>
    <row r="503" spans="1:49" x14ac:dyDescent="0.2">
      <c r="A503" s="35"/>
      <c r="B503" s="35"/>
      <c r="C503" s="21"/>
      <c r="D503" s="36"/>
      <c r="E503" s="36"/>
      <c r="F503" s="36"/>
      <c r="G503" s="36"/>
      <c r="H503" s="36"/>
      <c r="I503" s="36"/>
      <c r="J503" s="36"/>
      <c r="K503" s="21"/>
      <c r="L503" s="37"/>
      <c r="M503" s="37"/>
      <c r="N503" s="21"/>
      <c r="O503" s="27"/>
      <c r="P503" s="21"/>
      <c r="Q503" s="21"/>
      <c r="R503" s="33"/>
      <c r="S503" s="33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9"/>
      <c r="AQ503" s="29"/>
      <c r="AR503" s="21"/>
      <c r="AS503" s="22"/>
      <c r="AT503" s="21"/>
      <c r="AU503" s="21"/>
      <c r="AV503" s="21"/>
      <c r="AW503" s="21"/>
    </row>
    <row r="504" spans="1:49" ht="4.5" customHeight="1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</row>
    <row r="505" spans="1:49" x14ac:dyDescent="0.2">
      <c r="A505" s="35"/>
      <c r="B505" s="35"/>
      <c r="C505" s="21"/>
      <c r="D505" s="36"/>
      <c r="E505" s="36"/>
      <c r="F505" s="36"/>
      <c r="G505" s="36"/>
      <c r="H505" s="36"/>
      <c r="I505" s="36"/>
      <c r="J505" s="36"/>
      <c r="K505" s="21"/>
      <c r="L505" s="37"/>
      <c r="M505" s="37"/>
      <c r="N505" s="21"/>
      <c r="O505" s="27"/>
      <c r="P505" s="21"/>
      <c r="Q505" s="21"/>
      <c r="R505" s="33"/>
      <c r="S505" s="33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9"/>
      <c r="AQ505" s="29"/>
      <c r="AR505" s="21"/>
      <c r="AS505" s="22"/>
      <c r="AT505" s="21"/>
      <c r="AU505" s="21"/>
      <c r="AV505" s="21"/>
      <c r="AW505" s="21"/>
    </row>
    <row r="506" spans="1:49" ht="5.25" customHeight="1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2"/>
      <c r="AT506" s="21"/>
      <c r="AU506" s="21"/>
      <c r="AV506" s="21"/>
      <c r="AW506" s="21"/>
    </row>
    <row r="507" spans="1:49" x14ac:dyDescent="0.2">
      <c r="A507" s="48"/>
      <c r="B507" s="48"/>
      <c r="C507" s="30"/>
      <c r="D507" s="48"/>
      <c r="E507" s="48"/>
      <c r="F507" s="48"/>
      <c r="G507" s="48"/>
      <c r="H507" s="48"/>
      <c r="I507" s="48"/>
      <c r="J507" s="48"/>
      <c r="K507" s="30"/>
      <c r="L507" s="48"/>
      <c r="M507" s="48"/>
      <c r="N507" s="30"/>
      <c r="O507" s="28"/>
      <c r="P507" s="21"/>
      <c r="Q507" s="21"/>
      <c r="R507" s="49"/>
      <c r="S507" s="49"/>
      <c r="T507" s="21"/>
      <c r="U507" s="49"/>
      <c r="V507" s="49"/>
      <c r="W507" s="21"/>
      <c r="X507" s="49"/>
      <c r="Y507" s="49"/>
      <c r="Z507" s="21"/>
      <c r="AA507" s="49"/>
      <c r="AB507" s="49"/>
      <c r="AC507" s="21"/>
      <c r="AD507" s="49"/>
      <c r="AE507" s="49"/>
      <c r="AF507" s="21"/>
      <c r="AG507" s="49"/>
      <c r="AH507" s="49"/>
      <c r="AI507" s="21"/>
      <c r="AJ507" s="49"/>
      <c r="AK507" s="49"/>
      <c r="AL507" s="21"/>
      <c r="AM507" s="49"/>
      <c r="AN507" s="49"/>
      <c r="AO507" s="21"/>
      <c r="AP507" s="36"/>
      <c r="AQ507" s="36"/>
      <c r="AR507" s="21"/>
      <c r="AS507" s="22"/>
      <c r="AT507" s="21"/>
      <c r="AU507" s="21"/>
      <c r="AV507" s="21"/>
      <c r="AW507" s="21"/>
    </row>
    <row r="508" spans="1:49" ht="3" customHeight="1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</row>
    <row r="509" spans="1:49" x14ac:dyDescent="0.2">
      <c r="A509" s="35"/>
      <c r="B509" s="35"/>
      <c r="C509" s="21"/>
      <c r="D509" s="36"/>
      <c r="E509" s="36"/>
      <c r="F509" s="36"/>
      <c r="G509" s="36"/>
      <c r="H509" s="36"/>
      <c r="I509" s="36"/>
      <c r="J509" s="36"/>
      <c r="K509" s="21"/>
      <c r="L509" s="37"/>
      <c r="M509" s="37"/>
      <c r="N509" s="21"/>
      <c r="O509" s="27"/>
      <c r="P509" s="21"/>
      <c r="Q509" s="21"/>
      <c r="R509" s="33"/>
      <c r="S509" s="33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9"/>
      <c r="AQ509" s="29"/>
      <c r="AR509" s="21"/>
      <c r="AS509" s="22"/>
      <c r="AT509" s="21"/>
      <c r="AU509" s="21"/>
      <c r="AV509" s="21"/>
      <c r="AW509" s="21"/>
    </row>
    <row r="510" spans="1:49" ht="3.75" customHeight="1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</row>
    <row r="511" spans="1:49" x14ac:dyDescent="0.2">
      <c r="A511" s="35"/>
      <c r="B511" s="35"/>
      <c r="C511" s="21"/>
      <c r="D511" s="36"/>
      <c r="E511" s="36"/>
      <c r="F511" s="36"/>
      <c r="G511" s="36"/>
      <c r="H511" s="36"/>
      <c r="I511" s="36"/>
      <c r="J511" s="36"/>
      <c r="K511" s="21"/>
      <c r="L511" s="37"/>
      <c r="M511" s="37"/>
      <c r="N511" s="21"/>
      <c r="O511" s="27"/>
      <c r="P511" s="21"/>
      <c r="Q511" s="21"/>
      <c r="R511" s="33"/>
      <c r="S511" s="33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9"/>
      <c r="AQ511" s="29"/>
      <c r="AR511" s="21"/>
      <c r="AS511" s="22"/>
      <c r="AT511" s="21"/>
      <c r="AU511" s="21"/>
      <c r="AV511" s="21"/>
      <c r="AW511" s="21"/>
    </row>
    <row r="512" spans="1:49" ht="4.5" customHeight="1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</row>
    <row r="513" spans="1:49" x14ac:dyDescent="0.2">
      <c r="A513" s="35"/>
      <c r="B513" s="35"/>
      <c r="C513" s="21"/>
      <c r="D513" s="36"/>
      <c r="E513" s="36"/>
      <c r="F513" s="36"/>
      <c r="G513" s="36"/>
      <c r="H513" s="36"/>
      <c r="I513" s="36"/>
      <c r="J513" s="36"/>
      <c r="K513" s="21"/>
      <c r="L513" s="37"/>
      <c r="M513" s="37"/>
      <c r="N513" s="21"/>
      <c r="O513" s="27"/>
      <c r="P513" s="21"/>
      <c r="Q513" s="21"/>
      <c r="R513" s="33"/>
      <c r="S513" s="33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9"/>
      <c r="AQ513" s="29"/>
      <c r="AR513" s="21"/>
      <c r="AS513" s="22"/>
      <c r="AT513" s="21"/>
      <c r="AU513" s="21"/>
      <c r="AV513" s="21"/>
      <c r="AW513" s="21"/>
    </row>
    <row r="514" spans="1:49" ht="5.25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</row>
    <row r="515" spans="1:49" x14ac:dyDescent="0.2">
      <c r="A515" s="35"/>
      <c r="B515" s="35"/>
      <c r="C515" s="21"/>
      <c r="D515" s="36"/>
      <c r="E515" s="36"/>
      <c r="F515" s="36"/>
      <c r="G515" s="36"/>
      <c r="H515" s="36"/>
      <c r="I515" s="36"/>
      <c r="J515" s="36"/>
      <c r="K515" s="21"/>
      <c r="L515" s="37"/>
      <c r="M515" s="37"/>
      <c r="N515" s="21"/>
      <c r="O515" s="27"/>
      <c r="P515" s="21"/>
      <c r="Q515" s="21"/>
      <c r="R515" s="33"/>
      <c r="S515" s="33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9"/>
      <c r="AQ515" s="29"/>
      <c r="AR515" s="21"/>
      <c r="AS515" s="22"/>
      <c r="AT515" s="21"/>
      <c r="AU515" s="21"/>
      <c r="AV515" s="21"/>
      <c r="AW515" s="21"/>
    </row>
    <row r="516" spans="1:49" ht="3.75" customHeigh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</row>
    <row r="517" spans="1:49" x14ac:dyDescent="0.2">
      <c r="A517" s="35"/>
      <c r="B517" s="35"/>
      <c r="C517" s="21"/>
      <c r="D517" s="36"/>
      <c r="E517" s="36"/>
      <c r="F517" s="36"/>
      <c r="G517" s="36"/>
      <c r="H517" s="36"/>
      <c r="I517" s="36"/>
      <c r="J517" s="36"/>
      <c r="K517" s="21"/>
      <c r="L517" s="37"/>
      <c r="M517" s="37"/>
      <c r="N517" s="21"/>
      <c r="O517" s="27"/>
      <c r="P517" s="21"/>
      <c r="Q517" s="21"/>
      <c r="R517" s="33"/>
      <c r="S517" s="33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9"/>
      <c r="AQ517" s="29"/>
      <c r="AR517" s="21"/>
      <c r="AS517" s="22"/>
      <c r="AT517" s="21"/>
      <c r="AU517" s="21"/>
      <c r="AV517" s="21"/>
      <c r="AW517" s="21"/>
    </row>
    <row r="518" spans="1:49" ht="4.5" customHeigh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</row>
    <row r="519" spans="1:49" x14ac:dyDescent="0.2">
      <c r="A519" s="35"/>
      <c r="B519" s="35"/>
      <c r="C519" s="21"/>
      <c r="D519" s="36"/>
      <c r="E519" s="36"/>
      <c r="F519" s="36"/>
      <c r="G519" s="36"/>
      <c r="H519" s="36"/>
      <c r="I519" s="36"/>
      <c r="J519" s="36"/>
      <c r="K519" s="21"/>
      <c r="L519" s="37"/>
      <c r="M519" s="37"/>
      <c r="N519" s="21"/>
      <c r="O519" s="27"/>
      <c r="P519" s="21"/>
      <c r="Q519" s="21"/>
      <c r="R519" s="33"/>
      <c r="S519" s="33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9"/>
      <c r="AQ519" s="29"/>
      <c r="AR519" s="21"/>
      <c r="AS519" s="22"/>
      <c r="AT519" s="21"/>
      <c r="AU519" s="21"/>
      <c r="AV519" s="21"/>
      <c r="AW519" s="21"/>
    </row>
    <row r="520" spans="1:49" ht="3.75" customHeigh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</row>
    <row r="521" spans="1:49" x14ac:dyDescent="0.2">
      <c r="A521" s="35"/>
      <c r="B521" s="35"/>
      <c r="C521" s="21"/>
      <c r="D521" s="36"/>
      <c r="E521" s="36"/>
      <c r="F521" s="36"/>
      <c r="G521" s="36"/>
      <c r="H521" s="36"/>
      <c r="I521" s="36"/>
      <c r="J521" s="36"/>
      <c r="K521" s="21"/>
      <c r="L521" s="37"/>
      <c r="M521" s="37"/>
      <c r="N521" s="21"/>
      <c r="O521" s="27"/>
      <c r="P521" s="21"/>
      <c r="Q521" s="21"/>
      <c r="R521" s="33"/>
      <c r="S521" s="33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9"/>
      <c r="AQ521" s="29"/>
      <c r="AR521" s="21"/>
      <c r="AS521" s="22"/>
      <c r="AT521" s="21"/>
      <c r="AU521" s="21"/>
      <c r="AV521" s="21"/>
      <c r="AW521" s="21"/>
    </row>
    <row r="522" spans="1:49" ht="4.5" customHeigh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</row>
    <row r="523" spans="1:49" x14ac:dyDescent="0.2">
      <c r="A523" s="35"/>
      <c r="B523" s="35"/>
      <c r="C523" s="21"/>
      <c r="D523" s="36"/>
      <c r="E523" s="36"/>
      <c r="F523" s="36"/>
      <c r="G523" s="36"/>
      <c r="H523" s="36"/>
      <c r="I523" s="36"/>
      <c r="J523" s="36"/>
      <c r="K523" s="21"/>
      <c r="L523" s="37"/>
      <c r="M523" s="37"/>
      <c r="N523" s="21"/>
      <c r="O523" s="27"/>
      <c r="P523" s="21"/>
      <c r="Q523" s="21"/>
      <c r="R523" s="33"/>
      <c r="S523" s="33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9"/>
      <c r="AQ523" s="29"/>
      <c r="AR523" s="21"/>
      <c r="AS523" s="22"/>
      <c r="AT523" s="21"/>
      <c r="AU523" s="21"/>
      <c r="AV523" s="21"/>
      <c r="AW523" s="21"/>
    </row>
    <row r="524" spans="1:49" ht="3.75" customHeigh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</row>
    <row r="525" spans="1:49" x14ac:dyDescent="0.2">
      <c r="A525" s="35"/>
      <c r="B525" s="35"/>
      <c r="C525" s="21"/>
      <c r="D525" s="36"/>
      <c r="E525" s="36"/>
      <c r="F525" s="36"/>
      <c r="G525" s="36"/>
      <c r="H525" s="36"/>
      <c r="I525" s="36"/>
      <c r="J525" s="36"/>
      <c r="K525" s="21"/>
      <c r="L525" s="37"/>
      <c r="M525" s="37"/>
      <c r="N525" s="21"/>
      <c r="O525" s="27"/>
      <c r="P525" s="21"/>
      <c r="Q525" s="21"/>
      <c r="R525" s="33"/>
      <c r="S525" s="33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9"/>
      <c r="AQ525" s="29"/>
      <c r="AR525" s="21"/>
      <c r="AS525" s="22"/>
      <c r="AT525" s="21"/>
      <c r="AU525" s="21"/>
      <c r="AV525" s="21"/>
      <c r="AW525" s="21"/>
    </row>
    <row r="526" spans="1:49" ht="3.75" customHeigh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</row>
    <row r="527" spans="1:49" x14ac:dyDescent="0.2">
      <c r="A527" s="35"/>
      <c r="B527" s="35"/>
      <c r="C527" s="21"/>
      <c r="D527" s="36"/>
      <c r="E527" s="36"/>
      <c r="F527" s="36"/>
      <c r="G527" s="36"/>
      <c r="H527" s="36"/>
      <c r="I527" s="36"/>
      <c r="J527" s="36"/>
      <c r="K527" s="21"/>
      <c r="L527" s="37"/>
      <c r="M527" s="37"/>
      <c r="N527" s="21"/>
      <c r="O527" s="27"/>
      <c r="P527" s="21"/>
      <c r="Q527" s="21"/>
      <c r="R527" s="33"/>
      <c r="S527" s="33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9"/>
      <c r="AQ527" s="29"/>
      <c r="AR527" s="21"/>
      <c r="AS527" s="22"/>
      <c r="AT527" s="21"/>
      <c r="AU527" s="21"/>
      <c r="AV527" s="21"/>
      <c r="AW527" s="21"/>
    </row>
    <row r="528" spans="1:49" ht="3.75" customHeigh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</row>
    <row r="529" spans="1:49" x14ac:dyDescent="0.2">
      <c r="A529" s="35"/>
      <c r="B529" s="35"/>
      <c r="C529" s="21"/>
      <c r="D529" s="36"/>
      <c r="E529" s="36"/>
      <c r="F529" s="36"/>
      <c r="G529" s="36"/>
      <c r="H529" s="36"/>
      <c r="I529" s="36"/>
      <c r="J529" s="36"/>
      <c r="K529" s="21"/>
      <c r="L529" s="37"/>
      <c r="M529" s="37"/>
      <c r="N529" s="21"/>
      <c r="O529" s="27"/>
      <c r="P529" s="21"/>
      <c r="Q529" s="21"/>
      <c r="R529" s="33"/>
      <c r="S529" s="33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9"/>
      <c r="AQ529" s="29"/>
      <c r="AR529" s="21"/>
      <c r="AS529" s="22"/>
      <c r="AT529" s="21"/>
      <c r="AU529" s="21"/>
      <c r="AV529" s="21"/>
      <c r="AW529" s="21"/>
    </row>
    <row r="530" spans="1:49" ht="5.25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</row>
    <row r="531" spans="1:49" x14ac:dyDescent="0.2">
      <c r="A531" s="35"/>
      <c r="B531" s="35"/>
      <c r="C531" s="21"/>
      <c r="D531" s="36"/>
      <c r="E531" s="36"/>
      <c r="F531" s="36"/>
      <c r="G531" s="36"/>
      <c r="H531" s="36"/>
      <c r="I531" s="36"/>
      <c r="J531" s="36"/>
      <c r="K531" s="21"/>
      <c r="L531" s="37"/>
      <c r="M531" s="37"/>
      <c r="N531" s="21"/>
      <c r="O531" s="27"/>
      <c r="P531" s="21"/>
      <c r="Q531" s="21"/>
      <c r="R531" s="33"/>
      <c r="S531" s="33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9"/>
      <c r="AQ531" s="29"/>
      <c r="AR531" s="21"/>
      <c r="AS531" s="22"/>
      <c r="AT531" s="21"/>
      <c r="AU531" s="21"/>
      <c r="AV531" s="21"/>
      <c r="AW531" s="21"/>
    </row>
    <row r="532" spans="1:49" ht="4.5" customHeight="1" x14ac:dyDescent="0.2">
      <c r="A532" s="30"/>
      <c r="B532" s="30"/>
      <c r="C532" s="21"/>
      <c r="D532" s="31"/>
      <c r="E532" s="31"/>
      <c r="F532" s="31"/>
      <c r="G532" s="31"/>
      <c r="H532" s="31"/>
      <c r="I532" s="31"/>
      <c r="J532" s="31"/>
      <c r="K532" s="21"/>
      <c r="L532" s="32"/>
      <c r="M532" s="32"/>
      <c r="N532" s="21"/>
      <c r="O532" s="27"/>
      <c r="P532" s="21"/>
      <c r="Q532" s="21"/>
      <c r="R532" s="33"/>
      <c r="S532" s="33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34"/>
      <c r="AQ532" s="34"/>
      <c r="AR532" s="21"/>
      <c r="AS532" s="22"/>
      <c r="AT532" s="21"/>
      <c r="AU532" s="21"/>
      <c r="AV532" s="21"/>
      <c r="AW532" s="21"/>
    </row>
    <row r="533" spans="1:49" x14ac:dyDescent="0.2">
      <c r="A533" s="35"/>
      <c r="B533" s="35"/>
      <c r="C533" s="21"/>
      <c r="D533" s="36"/>
      <c r="E533" s="36"/>
      <c r="F533" s="36"/>
      <c r="G533" s="36"/>
      <c r="H533" s="36"/>
      <c r="I533" s="36"/>
      <c r="J533" s="36"/>
      <c r="K533" s="21"/>
      <c r="L533" s="37"/>
      <c r="M533" s="37"/>
      <c r="N533" s="21"/>
      <c r="O533" s="27"/>
      <c r="P533" s="21"/>
      <c r="Q533" s="21"/>
      <c r="R533" s="33"/>
      <c r="S533" s="33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9"/>
      <c r="AQ533" s="29"/>
      <c r="AR533" s="21"/>
      <c r="AS533" s="22"/>
      <c r="AT533" s="21"/>
      <c r="AU533" s="21"/>
      <c r="AV533" s="21"/>
      <c r="AW533" s="21"/>
    </row>
    <row r="534" spans="1:49" ht="3.75" customHeight="1" x14ac:dyDescent="0.2">
      <c r="A534" s="30"/>
      <c r="B534" s="30"/>
      <c r="C534" s="21"/>
      <c r="D534" s="31"/>
      <c r="E534" s="31"/>
      <c r="F534" s="31"/>
      <c r="G534" s="31"/>
      <c r="H534" s="31"/>
      <c r="I534" s="31"/>
      <c r="J534" s="31"/>
      <c r="K534" s="21"/>
      <c r="L534" s="32"/>
      <c r="M534" s="32"/>
      <c r="N534" s="21"/>
      <c r="O534" s="27"/>
      <c r="P534" s="21"/>
      <c r="Q534" s="21"/>
      <c r="R534" s="33"/>
      <c r="S534" s="33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34"/>
      <c r="AQ534" s="34"/>
      <c r="AR534" s="21"/>
      <c r="AS534" s="22"/>
      <c r="AT534" s="21"/>
      <c r="AU534" s="21"/>
      <c r="AV534" s="21"/>
      <c r="AW534" s="21"/>
    </row>
    <row r="535" spans="1:49" x14ac:dyDescent="0.2">
      <c r="A535" s="35"/>
      <c r="B535" s="35"/>
      <c r="C535" s="21"/>
      <c r="D535" s="36"/>
      <c r="E535" s="36"/>
      <c r="F535" s="36"/>
      <c r="G535" s="36"/>
      <c r="H535" s="36"/>
      <c r="I535" s="36"/>
      <c r="J535" s="36"/>
      <c r="K535" s="21"/>
      <c r="L535" s="37"/>
      <c r="M535" s="37"/>
      <c r="N535" s="21"/>
      <c r="O535" s="27"/>
      <c r="P535" s="21"/>
      <c r="Q535" s="21"/>
      <c r="R535" s="33"/>
      <c r="S535" s="33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9"/>
      <c r="AQ535" s="29"/>
      <c r="AR535" s="21"/>
      <c r="AS535" s="22"/>
      <c r="AT535" s="21"/>
      <c r="AU535" s="21"/>
      <c r="AV535" s="21"/>
      <c r="AW535" s="21"/>
    </row>
    <row r="536" spans="1:49" ht="3.75" customHeight="1" x14ac:dyDescent="0.2">
      <c r="A536" s="30"/>
      <c r="B536" s="30"/>
      <c r="C536" s="21"/>
      <c r="D536" s="31"/>
      <c r="E536" s="31"/>
      <c r="F536" s="31"/>
      <c r="G536" s="31"/>
      <c r="H536" s="31"/>
      <c r="I536" s="31"/>
      <c r="J536" s="31"/>
      <c r="K536" s="21"/>
      <c r="L536" s="32"/>
      <c r="M536" s="32"/>
      <c r="N536" s="21"/>
      <c r="O536" s="27"/>
      <c r="P536" s="21"/>
      <c r="Q536" s="21"/>
      <c r="R536" s="33"/>
      <c r="S536" s="33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34"/>
      <c r="AQ536" s="34"/>
      <c r="AR536" s="21"/>
      <c r="AS536" s="22"/>
      <c r="AT536" s="21"/>
      <c r="AU536" s="21"/>
      <c r="AV536" s="21"/>
      <c r="AW536" s="21"/>
    </row>
    <row r="537" spans="1:49" x14ac:dyDescent="0.2">
      <c r="A537" s="35"/>
      <c r="B537" s="35"/>
      <c r="C537" s="21"/>
      <c r="D537" s="36"/>
      <c r="E537" s="36"/>
      <c r="F537" s="36"/>
      <c r="G537" s="36"/>
      <c r="H537" s="36"/>
      <c r="I537" s="36"/>
      <c r="J537" s="36"/>
      <c r="K537" s="21"/>
      <c r="L537" s="37"/>
      <c r="M537" s="37"/>
      <c r="N537" s="21"/>
      <c r="O537" s="27"/>
      <c r="P537" s="21"/>
      <c r="Q537" s="21"/>
      <c r="R537" s="33"/>
      <c r="S537" s="33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9"/>
      <c r="AQ537" s="29"/>
      <c r="AR537" s="21"/>
      <c r="AS537" s="22"/>
      <c r="AT537" s="21"/>
      <c r="AU537" s="21"/>
      <c r="AV537" s="21"/>
      <c r="AW537" s="21"/>
    </row>
    <row r="538" spans="1:49" ht="3.75" customHeight="1" x14ac:dyDescent="0.2">
      <c r="A538" s="30"/>
      <c r="B538" s="30"/>
      <c r="C538" s="21"/>
      <c r="D538" s="31"/>
      <c r="E538" s="31"/>
      <c r="F538" s="31"/>
      <c r="G538" s="31"/>
      <c r="H538" s="31"/>
      <c r="I538" s="31"/>
      <c r="J538" s="31"/>
      <c r="K538" s="21"/>
      <c r="L538" s="32"/>
      <c r="M538" s="32"/>
      <c r="N538" s="21"/>
      <c r="O538" s="27"/>
      <c r="P538" s="21"/>
      <c r="Q538" s="21"/>
      <c r="R538" s="33"/>
      <c r="S538" s="33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34"/>
      <c r="AQ538" s="34"/>
      <c r="AR538" s="21"/>
      <c r="AS538" s="22"/>
      <c r="AT538" s="21"/>
      <c r="AU538" s="21"/>
      <c r="AV538" s="21"/>
      <c r="AW538" s="21"/>
    </row>
    <row r="539" spans="1:49" x14ac:dyDescent="0.2">
      <c r="A539" s="35"/>
      <c r="B539" s="35"/>
      <c r="C539" s="21"/>
      <c r="D539" s="36"/>
      <c r="E539" s="36"/>
      <c r="F539" s="36"/>
      <c r="G539" s="36"/>
      <c r="H539" s="36"/>
      <c r="I539" s="36"/>
      <c r="J539" s="36"/>
      <c r="K539" s="21"/>
      <c r="L539" s="37"/>
      <c r="M539" s="37"/>
      <c r="N539" s="21"/>
      <c r="O539" s="27"/>
      <c r="P539" s="21"/>
      <c r="Q539" s="21"/>
      <c r="R539" s="33"/>
      <c r="S539" s="33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9"/>
      <c r="AQ539" s="29"/>
      <c r="AR539" s="21"/>
      <c r="AS539" s="22"/>
      <c r="AT539" s="21"/>
      <c r="AU539" s="21"/>
      <c r="AV539" s="21"/>
      <c r="AW539" s="21"/>
    </row>
    <row r="540" spans="1:49" ht="13.5" customHeight="1" x14ac:dyDescent="0.2">
      <c r="A540" s="30"/>
      <c r="B540" s="30"/>
      <c r="C540" s="21"/>
      <c r="D540" s="31"/>
      <c r="E540" s="31"/>
      <c r="F540" s="31"/>
      <c r="G540" s="31"/>
      <c r="H540" s="31"/>
      <c r="I540" s="31"/>
      <c r="J540" s="31"/>
      <c r="K540" s="21"/>
      <c r="L540" s="32"/>
      <c r="M540" s="32"/>
      <c r="N540" s="21"/>
      <c r="O540" s="27"/>
      <c r="P540" s="21"/>
      <c r="Q540" s="21"/>
      <c r="R540" s="33"/>
      <c r="S540" s="33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34"/>
      <c r="AQ540" s="34"/>
      <c r="AR540" s="21"/>
      <c r="AS540" s="22"/>
      <c r="AT540" s="21"/>
      <c r="AU540" s="21"/>
      <c r="AV540" s="21"/>
      <c r="AW540" s="21"/>
    </row>
    <row r="541" spans="1:49" x14ac:dyDescent="0.2">
      <c r="A541" s="38" t="s">
        <v>22</v>
      </c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21"/>
      <c r="O541" s="27"/>
      <c r="P541" s="21"/>
      <c r="Q541" s="21"/>
      <c r="R541" s="33"/>
      <c r="S541" s="33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9"/>
      <c r="AQ541" s="29"/>
      <c r="AR541" s="21"/>
      <c r="AS541" s="22"/>
      <c r="AT541" s="21"/>
      <c r="AU541" s="21"/>
      <c r="AV541" s="21"/>
      <c r="AW541" s="21"/>
    </row>
    <row r="542" spans="1:49" ht="5.25" customHeigh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</row>
    <row r="543" spans="1:49" x14ac:dyDescent="0.2">
      <c r="A543" s="35"/>
      <c r="B543" s="35"/>
      <c r="C543" s="21"/>
      <c r="D543" s="36"/>
      <c r="E543" s="36"/>
      <c r="F543" s="36"/>
      <c r="G543" s="36"/>
      <c r="H543" s="36"/>
      <c r="I543" s="36"/>
      <c r="J543" s="36"/>
      <c r="K543" s="21"/>
      <c r="L543" s="37"/>
      <c r="M543" s="37"/>
      <c r="N543" s="21"/>
      <c r="O543" s="27"/>
      <c r="P543" s="21"/>
      <c r="Q543" s="21"/>
      <c r="R543" s="33"/>
      <c r="S543" s="33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9"/>
      <c r="AQ543" s="29"/>
      <c r="AR543" s="21"/>
      <c r="AS543" s="22"/>
      <c r="AT543" s="21"/>
      <c r="AU543" s="21"/>
      <c r="AV543" s="21"/>
      <c r="AW543" s="21"/>
    </row>
    <row r="544" spans="1:49" ht="3.75" customHeight="1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</row>
    <row r="545" spans="1:49" x14ac:dyDescent="0.2">
      <c r="A545" s="35"/>
      <c r="B545" s="35"/>
      <c r="C545" s="21"/>
      <c r="D545" s="36"/>
      <c r="E545" s="36"/>
      <c r="F545" s="36"/>
      <c r="G545" s="36"/>
      <c r="H545" s="36"/>
      <c r="I545" s="36"/>
      <c r="J545" s="36"/>
      <c r="K545" s="21"/>
      <c r="L545" s="37"/>
      <c r="M545" s="37"/>
      <c r="N545" s="21"/>
      <c r="O545" s="27"/>
      <c r="P545" s="21"/>
      <c r="Q545" s="21"/>
      <c r="R545" s="33"/>
      <c r="S545" s="33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9"/>
      <c r="AQ545" s="29"/>
      <c r="AR545" s="21"/>
      <c r="AS545" s="22"/>
      <c r="AT545" s="21"/>
      <c r="AU545" s="21"/>
      <c r="AV545" s="21"/>
      <c r="AW545" s="21"/>
    </row>
    <row r="546" spans="1:49" ht="4.5" customHeight="1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</row>
    <row r="547" spans="1:49" x14ac:dyDescent="0.2">
      <c r="A547" s="35"/>
      <c r="B547" s="35"/>
      <c r="C547" s="21"/>
      <c r="D547" s="36"/>
      <c r="E547" s="36"/>
      <c r="F547" s="36"/>
      <c r="G547" s="36"/>
      <c r="H547" s="36"/>
      <c r="I547" s="36"/>
      <c r="J547" s="36"/>
      <c r="K547" s="21"/>
      <c r="L547" s="37"/>
      <c r="M547" s="37"/>
      <c r="N547" s="21"/>
      <c r="O547" s="27"/>
      <c r="P547" s="21"/>
      <c r="Q547" s="21"/>
      <c r="R547" s="33"/>
      <c r="S547" s="33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9"/>
      <c r="AQ547" s="29"/>
      <c r="AR547" s="21"/>
      <c r="AS547" s="22"/>
      <c r="AT547" s="21"/>
      <c r="AU547" s="21"/>
      <c r="AV547" s="21"/>
      <c r="AW547" s="21"/>
    </row>
    <row r="548" spans="1:49" ht="4.5" customHeight="1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</row>
    <row r="549" spans="1:49" x14ac:dyDescent="0.2">
      <c r="A549" s="35"/>
      <c r="B549" s="35"/>
      <c r="C549" s="21"/>
      <c r="D549" s="36"/>
      <c r="E549" s="36"/>
      <c r="F549" s="36"/>
      <c r="G549" s="36"/>
      <c r="H549" s="36"/>
      <c r="I549" s="36"/>
      <c r="J549" s="36"/>
      <c r="K549" s="21"/>
      <c r="L549" s="37"/>
      <c r="M549" s="37"/>
      <c r="N549" s="21"/>
      <c r="O549" s="27"/>
      <c r="P549" s="21"/>
      <c r="Q549" s="21"/>
      <c r="R549" s="33"/>
      <c r="S549" s="33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9"/>
      <c r="AQ549" s="29"/>
      <c r="AR549" s="21"/>
      <c r="AS549" s="22"/>
      <c r="AT549" s="21"/>
      <c r="AU549" s="21"/>
      <c r="AV549" s="21"/>
      <c r="AW549" s="21"/>
    </row>
    <row r="550" spans="1:49" ht="3.75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</row>
    <row r="551" spans="1:49" x14ac:dyDescent="0.2">
      <c r="A551" s="35"/>
      <c r="B551" s="35"/>
      <c r="C551" s="21"/>
      <c r="D551" s="36"/>
      <c r="E551" s="36"/>
      <c r="F551" s="36"/>
      <c r="G551" s="36"/>
      <c r="H551" s="36"/>
      <c r="I551" s="36"/>
      <c r="J551" s="36"/>
      <c r="K551" s="21"/>
      <c r="L551" s="37"/>
      <c r="M551" s="37"/>
      <c r="N551" s="21"/>
      <c r="O551" s="27"/>
      <c r="P551" s="21"/>
      <c r="Q551" s="21"/>
      <c r="R551" s="33"/>
      <c r="S551" s="33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9"/>
      <c r="AQ551" s="29"/>
      <c r="AR551" s="21"/>
      <c r="AS551" s="22"/>
      <c r="AT551" s="21"/>
      <c r="AU551" s="21"/>
      <c r="AV551" s="21"/>
      <c r="AW551" s="21"/>
    </row>
    <row r="552" spans="1:49" ht="3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</row>
    <row r="553" spans="1:49" x14ac:dyDescent="0.2">
      <c r="A553" s="35"/>
      <c r="B553" s="35"/>
      <c r="C553" s="21"/>
      <c r="D553" s="36"/>
      <c r="E553" s="36"/>
      <c r="F553" s="36"/>
      <c r="G553" s="36"/>
      <c r="H553" s="36"/>
      <c r="I553" s="36"/>
      <c r="J553" s="36"/>
      <c r="K553" s="21"/>
      <c r="L553" s="37"/>
      <c r="M553" s="37"/>
      <c r="N553" s="21"/>
      <c r="O553" s="27"/>
      <c r="P553" s="21"/>
      <c r="Q553" s="21"/>
      <c r="R553" s="33"/>
      <c r="S553" s="33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9"/>
      <c r="AQ553" s="29"/>
      <c r="AR553" s="21"/>
      <c r="AS553" s="22"/>
      <c r="AT553" s="21"/>
      <c r="AU553" s="21"/>
      <c r="AV553" s="21"/>
      <c r="AW553" s="21"/>
    </row>
    <row r="554" spans="1:49" ht="3.75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</row>
    <row r="555" spans="1:49" x14ac:dyDescent="0.2">
      <c r="A555" s="35"/>
      <c r="B555" s="35"/>
      <c r="C555" s="21"/>
      <c r="D555" s="36"/>
      <c r="E555" s="36"/>
      <c r="F555" s="36"/>
      <c r="G555" s="36"/>
      <c r="H555" s="36"/>
      <c r="I555" s="36"/>
      <c r="J555" s="36"/>
      <c r="K555" s="21"/>
      <c r="L555" s="37"/>
      <c r="M555" s="37"/>
      <c r="N555" s="21"/>
      <c r="O555" s="27"/>
      <c r="P555" s="21"/>
      <c r="Q555" s="21"/>
      <c r="R555" s="33"/>
      <c r="S555" s="33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9"/>
      <c r="AQ555" s="29"/>
      <c r="AR555" s="21"/>
      <c r="AS555" s="22"/>
      <c r="AT555" s="21"/>
      <c r="AU555" s="21"/>
      <c r="AV555" s="21"/>
      <c r="AW555" s="21"/>
    </row>
    <row r="556" spans="1:49" ht="3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</row>
    <row r="557" spans="1:49" x14ac:dyDescent="0.2">
      <c r="A557" s="35"/>
      <c r="B557" s="35"/>
      <c r="C557" s="21"/>
      <c r="D557" s="36"/>
      <c r="E557" s="36"/>
      <c r="F557" s="36"/>
      <c r="G557" s="36"/>
      <c r="H557" s="36"/>
      <c r="I557" s="36"/>
      <c r="J557" s="36"/>
      <c r="K557" s="21"/>
      <c r="L557" s="37"/>
      <c r="M557" s="37"/>
      <c r="N557" s="21"/>
      <c r="O557" s="27"/>
      <c r="P557" s="21"/>
      <c r="Q557" s="21"/>
      <c r="R557" s="33"/>
      <c r="S557" s="33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9"/>
      <c r="AQ557" s="29"/>
      <c r="AR557" s="21"/>
      <c r="AS557" s="22"/>
      <c r="AT557" s="21"/>
      <c r="AU557" s="21"/>
      <c r="AV557" s="21"/>
      <c r="AW557" s="21"/>
    </row>
    <row r="558" spans="1:49" ht="4.5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</row>
    <row r="559" spans="1:49" x14ac:dyDescent="0.2">
      <c r="A559" s="35"/>
      <c r="B559" s="35"/>
      <c r="C559" s="21"/>
      <c r="D559" s="36"/>
      <c r="E559" s="36"/>
      <c r="F559" s="36"/>
      <c r="G559" s="36"/>
      <c r="H559" s="36"/>
      <c r="I559" s="36"/>
      <c r="J559" s="36"/>
      <c r="K559" s="21"/>
      <c r="L559" s="37"/>
      <c r="M559" s="37"/>
      <c r="N559" s="21"/>
      <c r="O559" s="27"/>
      <c r="P559" s="21"/>
      <c r="Q559" s="21"/>
      <c r="R559" s="33"/>
      <c r="S559" s="33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9"/>
      <c r="AQ559" s="29"/>
      <c r="AR559" s="21"/>
      <c r="AS559" s="22"/>
      <c r="AT559" s="21"/>
      <c r="AU559" s="21"/>
      <c r="AV559" s="21"/>
      <c r="AW559" s="21"/>
    </row>
    <row r="560" spans="1:49" ht="4.5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2"/>
      <c r="AT560" s="21"/>
      <c r="AU560" s="21"/>
      <c r="AV560" s="21"/>
      <c r="AW560" s="21"/>
    </row>
    <row r="561" spans="1:49" x14ac:dyDescent="0.2">
      <c r="A561" s="35"/>
      <c r="B561" s="35"/>
      <c r="C561" s="21"/>
      <c r="D561" s="36"/>
      <c r="E561" s="36"/>
      <c r="F561" s="36"/>
      <c r="G561" s="36"/>
      <c r="H561" s="36"/>
      <c r="I561" s="36"/>
      <c r="J561" s="36"/>
      <c r="K561" s="21"/>
      <c r="L561" s="37"/>
      <c r="M561" s="37"/>
      <c r="N561" s="21"/>
      <c r="O561" s="27"/>
      <c r="P561" s="21"/>
      <c r="Q561" s="21"/>
      <c r="R561" s="33"/>
      <c r="S561" s="33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9"/>
      <c r="AQ561" s="29"/>
      <c r="AR561" s="21"/>
      <c r="AS561" s="22"/>
      <c r="AT561" s="21"/>
      <c r="AU561" s="21"/>
      <c r="AV561" s="21"/>
      <c r="AW561" s="21"/>
    </row>
    <row r="562" spans="1:49" ht="3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</row>
    <row r="563" spans="1:49" x14ac:dyDescent="0.2">
      <c r="A563" s="35"/>
      <c r="B563" s="35"/>
      <c r="C563" s="21"/>
      <c r="D563" s="36"/>
      <c r="E563" s="36"/>
      <c r="F563" s="36"/>
      <c r="G563" s="36"/>
      <c r="H563" s="36"/>
      <c r="I563" s="36"/>
      <c r="J563" s="36"/>
      <c r="K563" s="21"/>
      <c r="L563" s="37"/>
      <c r="M563" s="37"/>
      <c r="N563" s="21"/>
      <c r="O563" s="27"/>
      <c r="P563" s="21"/>
      <c r="Q563" s="21"/>
      <c r="R563" s="33"/>
      <c r="S563" s="33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9"/>
      <c r="AQ563" s="29"/>
      <c r="AR563" s="21"/>
      <c r="AS563" s="22"/>
      <c r="AT563" s="21"/>
      <c r="AU563" s="21"/>
      <c r="AV563" s="21"/>
      <c r="AW563" s="21"/>
    </row>
    <row r="564" spans="1:49" ht="3" customHeight="1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</row>
    <row r="565" spans="1:49" x14ac:dyDescent="0.2">
      <c r="A565" s="35"/>
      <c r="B565" s="35"/>
      <c r="C565" s="21"/>
      <c r="D565" s="36"/>
      <c r="E565" s="36"/>
      <c r="F565" s="36"/>
      <c r="G565" s="36"/>
      <c r="H565" s="36"/>
      <c r="I565" s="36"/>
      <c r="J565" s="36"/>
      <c r="K565" s="21"/>
      <c r="L565" s="37"/>
      <c r="M565" s="37"/>
      <c r="N565" s="21"/>
      <c r="O565" s="27"/>
      <c r="P565" s="21"/>
      <c r="Q565" s="21"/>
      <c r="R565" s="33"/>
      <c r="S565" s="33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9"/>
      <c r="AQ565" s="29"/>
      <c r="AR565" s="21"/>
      <c r="AS565" s="22"/>
      <c r="AT565" s="21"/>
      <c r="AU565" s="21"/>
      <c r="AV565" s="21"/>
      <c r="AW565" s="21"/>
    </row>
    <row r="566" spans="1:49" ht="3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</row>
    <row r="567" spans="1:49" x14ac:dyDescent="0.2">
      <c r="A567" s="35"/>
      <c r="B567" s="35"/>
      <c r="C567" s="21"/>
      <c r="D567" s="36"/>
      <c r="E567" s="36"/>
      <c r="F567" s="36"/>
      <c r="G567" s="36"/>
      <c r="H567" s="36"/>
      <c r="I567" s="36"/>
      <c r="J567" s="36"/>
      <c r="K567" s="21"/>
      <c r="L567" s="37"/>
      <c r="M567" s="37"/>
      <c r="N567" s="21"/>
      <c r="O567" s="27"/>
      <c r="P567" s="21"/>
      <c r="Q567" s="21"/>
      <c r="R567" s="33"/>
      <c r="S567" s="33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9"/>
      <c r="AQ567" s="29"/>
      <c r="AR567" s="21"/>
      <c r="AS567" s="22"/>
      <c r="AT567" s="21"/>
      <c r="AU567" s="21"/>
      <c r="AV567" s="21"/>
      <c r="AW567" s="21"/>
    </row>
    <row r="568" spans="1:49" ht="3" customHeigh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</row>
    <row r="569" spans="1:49" x14ac:dyDescent="0.2">
      <c r="A569" s="35"/>
      <c r="B569" s="35"/>
      <c r="C569" s="21"/>
      <c r="D569" s="36"/>
      <c r="E569" s="36"/>
      <c r="F569" s="36"/>
      <c r="G569" s="36"/>
      <c r="H569" s="36"/>
      <c r="I569" s="36"/>
      <c r="J569" s="36"/>
      <c r="K569" s="21"/>
      <c r="L569" s="37"/>
      <c r="M569" s="37"/>
      <c r="N569" s="21"/>
      <c r="O569" s="27"/>
      <c r="P569" s="21"/>
      <c r="Q569" s="21"/>
      <c r="R569" s="33"/>
      <c r="S569" s="33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9"/>
      <c r="AQ569" s="29"/>
      <c r="AR569" s="21"/>
      <c r="AS569" s="22"/>
      <c r="AT569" s="21"/>
      <c r="AU569" s="21"/>
      <c r="AV569" s="21"/>
      <c r="AW569" s="21"/>
    </row>
    <row r="570" spans="1:49" ht="3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</row>
    <row r="571" spans="1:49" x14ac:dyDescent="0.2">
      <c r="A571" s="35"/>
      <c r="B571" s="35"/>
      <c r="C571" s="21"/>
      <c r="D571" s="36"/>
      <c r="E571" s="36"/>
      <c r="F571" s="36"/>
      <c r="G571" s="36"/>
      <c r="H571" s="36"/>
      <c r="I571" s="36"/>
      <c r="J571" s="36"/>
      <c r="K571" s="21"/>
      <c r="L571" s="37"/>
      <c r="M571" s="37"/>
      <c r="N571" s="21"/>
      <c r="O571" s="27"/>
      <c r="P571" s="21"/>
      <c r="Q571" s="21"/>
      <c r="R571" s="33"/>
      <c r="S571" s="33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9"/>
      <c r="AQ571" s="29"/>
      <c r="AR571" s="21"/>
      <c r="AS571" s="22"/>
      <c r="AT571" s="21"/>
      <c r="AU571" s="21"/>
      <c r="AV571" s="21"/>
      <c r="AW571" s="21"/>
    </row>
    <row r="572" spans="1:49" ht="3.75" customHeigh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</row>
    <row r="573" spans="1:49" x14ac:dyDescent="0.2">
      <c r="A573" s="35"/>
      <c r="B573" s="35"/>
      <c r="C573" s="21"/>
      <c r="D573" s="36"/>
      <c r="E573" s="36"/>
      <c r="F573" s="36"/>
      <c r="G573" s="36"/>
      <c r="H573" s="36"/>
      <c r="I573" s="36"/>
      <c r="J573" s="36"/>
      <c r="K573" s="21"/>
      <c r="L573" s="37"/>
      <c r="M573" s="37"/>
      <c r="N573" s="21"/>
      <c r="O573" s="27"/>
      <c r="P573" s="21"/>
      <c r="Q573" s="21"/>
      <c r="R573" s="33"/>
      <c r="S573" s="33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9"/>
      <c r="AQ573" s="29"/>
      <c r="AR573" s="21"/>
      <c r="AS573" s="22"/>
      <c r="AT573" s="21"/>
      <c r="AU573" s="21"/>
      <c r="AV573" s="21"/>
      <c r="AW573" s="21"/>
    </row>
    <row r="574" spans="1:49" ht="3" customHeigh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</row>
    <row r="575" spans="1:49" x14ac:dyDescent="0.2">
      <c r="A575" s="35"/>
      <c r="B575" s="35"/>
      <c r="C575" s="21"/>
      <c r="D575" s="36"/>
      <c r="E575" s="36"/>
      <c r="F575" s="36"/>
      <c r="G575" s="36"/>
      <c r="H575" s="36"/>
      <c r="I575" s="36"/>
      <c r="J575" s="36"/>
      <c r="K575" s="21"/>
      <c r="L575" s="37"/>
      <c r="M575" s="37"/>
      <c r="N575" s="21"/>
      <c r="O575" s="27"/>
      <c r="P575" s="21"/>
      <c r="Q575" s="21"/>
      <c r="R575" s="33"/>
      <c r="S575" s="33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9"/>
      <c r="AQ575" s="29"/>
      <c r="AR575" s="21"/>
      <c r="AS575" s="22"/>
      <c r="AT575" s="21"/>
      <c r="AU575" s="21"/>
      <c r="AV575" s="21"/>
      <c r="AW575" s="21"/>
    </row>
    <row r="576" spans="1:49" ht="3.75" customHeigh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</row>
    <row r="577" spans="1:49" x14ac:dyDescent="0.2">
      <c r="A577" s="35"/>
      <c r="B577" s="35"/>
      <c r="C577" s="21"/>
      <c r="D577" s="36"/>
      <c r="E577" s="36"/>
      <c r="F577" s="36"/>
      <c r="G577" s="36"/>
      <c r="H577" s="36"/>
      <c r="I577" s="36"/>
      <c r="J577" s="36"/>
      <c r="K577" s="21"/>
      <c r="L577" s="37"/>
      <c r="M577" s="37"/>
      <c r="N577" s="21"/>
      <c r="O577" s="27"/>
      <c r="P577" s="21"/>
      <c r="Q577" s="21"/>
      <c r="R577" s="33"/>
      <c r="S577" s="33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9"/>
      <c r="AQ577" s="29"/>
      <c r="AR577" s="21"/>
      <c r="AS577" s="22"/>
      <c r="AT577" s="21"/>
      <c r="AU577" s="21"/>
      <c r="AV577" s="21"/>
      <c r="AW577" s="21"/>
    </row>
    <row r="578" spans="1:49" ht="2.25" customHeigh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</row>
    <row r="579" spans="1:49" x14ac:dyDescent="0.2">
      <c r="A579" s="35"/>
      <c r="B579" s="35"/>
      <c r="C579" s="21"/>
      <c r="D579" s="36"/>
      <c r="E579" s="36"/>
      <c r="F579" s="36"/>
      <c r="G579" s="36"/>
      <c r="H579" s="36"/>
      <c r="I579" s="36"/>
      <c r="J579" s="36"/>
      <c r="K579" s="21"/>
      <c r="L579" s="37"/>
      <c r="M579" s="37"/>
      <c r="N579" s="21"/>
      <c r="O579" s="27"/>
      <c r="P579" s="21"/>
      <c r="Q579" s="21"/>
      <c r="R579" s="33"/>
      <c r="S579" s="33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9"/>
      <c r="AQ579" s="29"/>
      <c r="AR579" s="21"/>
      <c r="AS579" s="22"/>
      <c r="AT579" s="21"/>
      <c r="AU579" s="21"/>
      <c r="AV579" s="21"/>
      <c r="AW579" s="21"/>
    </row>
    <row r="580" spans="1:49" ht="3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</row>
    <row r="581" spans="1:49" x14ac:dyDescent="0.2">
      <c r="A581" s="35"/>
      <c r="B581" s="35"/>
      <c r="C581" s="21"/>
      <c r="D581" s="36"/>
      <c r="E581" s="36"/>
      <c r="F581" s="36"/>
      <c r="G581" s="36"/>
      <c r="H581" s="36"/>
      <c r="I581" s="36"/>
      <c r="J581" s="36"/>
      <c r="K581" s="21"/>
      <c r="L581" s="37"/>
      <c r="M581" s="37"/>
      <c r="N581" s="21"/>
      <c r="O581" s="27"/>
      <c r="P581" s="21"/>
      <c r="Q581" s="21"/>
      <c r="R581" s="33"/>
      <c r="S581" s="33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9"/>
      <c r="AQ581" s="29"/>
      <c r="AR581" s="21"/>
      <c r="AS581" s="22"/>
      <c r="AT581" s="21"/>
      <c r="AU581" s="21"/>
      <c r="AV581" s="21"/>
      <c r="AW581" s="21"/>
    </row>
    <row r="582" spans="1:49" ht="3" customHeigh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</row>
    <row r="583" spans="1:49" x14ac:dyDescent="0.2">
      <c r="A583" s="35"/>
      <c r="B583" s="35"/>
      <c r="C583" s="21"/>
      <c r="D583" s="36"/>
      <c r="E583" s="36"/>
      <c r="F583" s="36"/>
      <c r="G583" s="36"/>
      <c r="H583" s="36"/>
      <c r="I583" s="36"/>
      <c r="J583" s="36"/>
      <c r="K583" s="21"/>
      <c r="L583" s="37"/>
      <c r="M583" s="37"/>
      <c r="N583" s="21"/>
      <c r="O583" s="27"/>
      <c r="P583" s="21"/>
      <c r="Q583" s="21"/>
      <c r="R583" s="33"/>
      <c r="S583" s="33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9"/>
      <c r="AQ583" s="29"/>
      <c r="AR583" s="21"/>
      <c r="AS583" s="22"/>
      <c r="AT583" s="21"/>
      <c r="AU583" s="21"/>
      <c r="AV583" s="21"/>
      <c r="AW583" s="21"/>
    </row>
    <row r="584" spans="1:49" ht="4.5" customHeigh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</row>
    <row r="585" spans="1:49" x14ac:dyDescent="0.2">
      <c r="A585" s="48"/>
      <c r="B585" s="48"/>
      <c r="C585" s="30"/>
      <c r="D585" s="48"/>
      <c r="E585" s="48"/>
      <c r="F585" s="48"/>
      <c r="G585" s="48"/>
      <c r="H585" s="48"/>
      <c r="I585" s="48"/>
      <c r="J585" s="48"/>
      <c r="K585" s="30"/>
      <c r="L585" s="48"/>
      <c r="M585" s="48"/>
      <c r="N585" s="30"/>
      <c r="O585" s="28"/>
      <c r="P585" s="21"/>
      <c r="Q585" s="21"/>
      <c r="R585" s="49"/>
      <c r="S585" s="49"/>
      <c r="T585" s="21"/>
      <c r="U585" s="49"/>
      <c r="V585" s="49"/>
      <c r="W585" s="21"/>
      <c r="X585" s="49"/>
      <c r="Y585" s="49"/>
      <c r="Z585" s="21"/>
      <c r="AA585" s="49"/>
      <c r="AB585" s="49"/>
      <c r="AC585" s="21"/>
      <c r="AD585" s="49"/>
      <c r="AE585" s="49"/>
      <c r="AF585" s="21"/>
      <c r="AG585" s="49"/>
      <c r="AH585" s="49"/>
      <c r="AI585" s="21"/>
      <c r="AJ585" s="49"/>
      <c r="AK585" s="49"/>
      <c r="AL585" s="21"/>
      <c r="AM585" s="49"/>
      <c r="AN585" s="49"/>
      <c r="AO585" s="21"/>
      <c r="AP585" s="36"/>
      <c r="AQ585" s="36"/>
      <c r="AR585" s="21"/>
      <c r="AS585" s="22"/>
      <c r="AT585" s="21"/>
      <c r="AU585" s="21"/>
      <c r="AV585" s="21"/>
      <c r="AW585" s="21"/>
    </row>
    <row r="586" spans="1:49" ht="5.25" customHeigh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2"/>
      <c r="AT586" s="21"/>
      <c r="AU586" s="21"/>
      <c r="AV586" s="21"/>
      <c r="AW586" s="21"/>
    </row>
    <row r="587" spans="1:49" x14ac:dyDescent="0.2">
      <c r="A587" s="48"/>
      <c r="B587" s="48"/>
      <c r="C587" s="30"/>
      <c r="D587" s="48"/>
      <c r="E587" s="48"/>
      <c r="F587" s="48"/>
      <c r="G587" s="48"/>
      <c r="H587" s="48"/>
      <c r="I587" s="48"/>
      <c r="J587" s="48"/>
      <c r="K587" s="30"/>
      <c r="L587" s="48"/>
      <c r="M587" s="48"/>
      <c r="N587" s="30"/>
      <c r="O587" s="28"/>
      <c r="P587" s="21"/>
      <c r="Q587" s="21"/>
      <c r="R587" s="49"/>
      <c r="S587" s="49"/>
      <c r="T587" s="21"/>
      <c r="U587" s="49"/>
      <c r="V587" s="49"/>
      <c r="W587" s="21"/>
      <c r="X587" s="49"/>
      <c r="Y587" s="49"/>
      <c r="Z587" s="21"/>
      <c r="AA587" s="49"/>
      <c r="AB587" s="49"/>
      <c r="AC587" s="21"/>
      <c r="AD587" s="49"/>
      <c r="AE587" s="49"/>
      <c r="AF587" s="21"/>
      <c r="AG587" s="49"/>
      <c r="AH587" s="49"/>
      <c r="AI587" s="21"/>
      <c r="AJ587" s="49"/>
      <c r="AK587" s="49"/>
      <c r="AL587" s="21"/>
      <c r="AM587" s="49"/>
      <c r="AN587" s="49"/>
      <c r="AO587" s="21"/>
      <c r="AP587" s="36"/>
      <c r="AQ587" s="36"/>
      <c r="AR587" s="21"/>
      <c r="AS587" s="22"/>
      <c r="AT587" s="21"/>
      <c r="AU587" s="21"/>
      <c r="AV587" s="21"/>
      <c r="AW587" s="21"/>
    </row>
    <row r="588" spans="1:49" ht="4.5" customHeight="1" x14ac:dyDescent="0.2">
      <c r="A588" s="49"/>
      <c r="B588" s="49"/>
      <c r="C588" s="30"/>
      <c r="D588" s="49"/>
      <c r="E588" s="49"/>
      <c r="F588" s="49"/>
      <c r="G588" s="49"/>
      <c r="H588" s="49"/>
      <c r="I588" s="49"/>
      <c r="J588" s="49"/>
      <c r="K588" s="30"/>
      <c r="L588" s="49"/>
      <c r="M588" s="49"/>
      <c r="N588" s="30"/>
      <c r="O588" s="28"/>
      <c r="P588" s="21"/>
      <c r="Q588" s="21"/>
      <c r="R588" s="49"/>
      <c r="S588" s="49"/>
      <c r="T588" s="21"/>
      <c r="U588" s="49"/>
      <c r="V588" s="49"/>
      <c r="W588" s="21"/>
      <c r="X588" s="49"/>
      <c r="Y588" s="49"/>
      <c r="Z588" s="21"/>
      <c r="AA588" s="49"/>
      <c r="AB588" s="49"/>
      <c r="AC588" s="21"/>
      <c r="AD588" s="49"/>
      <c r="AE588" s="49"/>
      <c r="AF588" s="21"/>
      <c r="AG588" s="49"/>
      <c r="AH588" s="49"/>
      <c r="AI588" s="21"/>
      <c r="AJ588" s="49"/>
      <c r="AK588" s="49"/>
      <c r="AL588" s="21"/>
      <c r="AM588" s="49"/>
      <c r="AN588" s="49"/>
      <c r="AO588" s="21"/>
      <c r="AP588" s="31"/>
      <c r="AQ588" s="31"/>
      <c r="AR588" s="21"/>
      <c r="AS588" s="22"/>
      <c r="AT588" s="21"/>
      <c r="AU588" s="21"/>
      <c r="AV588" s="21"/>
      <c r="AW588" s="21"/>
    </row>
    <row r="589" spans="1:49" x14ac:dyDescent="0.2">
      <c r="A589" s="35"/>
      <c r="B589" s="35"/>
      <c r="C589" s="21"/>
      <c r="D589" s="36"/>
      <c r="E589" s="36"/>
      <c r="F589" s="36"/>
      <c r="G589" s="36"/>
      <c r="H589" s="36"/>
      <c r="I589" s="36"/>
      <c r="J589" s="36"/>
      <c r="K589" s="21"/>
      <c r="L589" s="37"/>
      <c r="M589" s="37"/>
      <c r="N589" s="21"/>
      <c r="O589" s="27"/>
      <c r="P589" s="21"/>
      <c r="Q589" s="21"/>
      <c r="R589" s="33"/>
      <c r="S589" s="33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9"/>
      <c r="AQ589" s="29"/>
      <c r="AR589" s="21"/>
      <c r="AS589" s="22"/>
      <c r="AT589" s="21"/>
      <c r="AU589" s="21"/>
      <c r="AV589" s="21"/>
      <c r="AW589" s="21"/>
    </row>
    <row r="590" spans="1:49" ht="3.75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</row>
    <row r="591" spans="1:49" x14ac:dyDescent="0.2">
      <c r="A591" s="35"/>
      <c r="B591" s="35"/>
      <c r="C591" s="21"/>
      <c r="D591" s="36"/>
      <c r="E591" s="36"/>
      <c r="F591" s="36"/>
      <c r="G591" s="36"/>
      <c r="H591" s="36"/>
      <c r="I591" s="36"/>
      <c r="J591" s="36"/>
      <c r="K591" s="21"/>
      <c r="L591" s="37"/>
      <c r="M591" s="37"/>
      <c r="N591" s="21"/>
      <c r="O591" s="27"/>
      <c r="P591" s="21"/>
      <c r="Q591" s="21"/>
      <c r="R591" s="33"/>
      <c r="S591" s="33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9"/>
      <c r="AQ591" s="29"/>
      <c r="AR591" s="21"/>
      <c r="AS591" s="22"/>
      <c r="AT591" s="21"/>
      <c r="AU591" s="21"/>
      <c r="AV591" s="21"/>
      <c r="AW591" s="21"/>
    </row>
    <row r="592" spans="1:49" ht="3" customHeigh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</row>
    <row r="593" spans="1:49" x14ac:dyDescent="0.2">
      <c r="A593" s="35"/>
      <c r="B593" s="35"/>
      <c r="C593" s="21"/>
      <c r="D593" s="36"/>
      <c r="E593" s="36"/>
      <c r="F593" s="36"/>
      <c r="G593" s="36"/>
      <c r="H593" s="36"/>
      <c r="I593" s="36"/>
      <c r="J593" s="36"/>
      <c r="K593" s="21"/>
      <c r="L593" s="37"/>
      <c r="M593" s="37"/>
      <c r="N593" s="21"/>
      <c r="O593" s="27"/>
      <c r="P593" s="21"/>
      <c r="Q593" s="21"/>
      <c r="R593" s="33"/>
      <c r="S593" s="33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9"/>
      <c r="AQ593" s="29"/>
      <c r="AR593" s="21"/>
      <c r="AS593" s="22"/>
      <c r="AT593" s="21"/>
      <c r="AU593" s="21"/>
      <c r="AV593" s="21"/>
      <c r="AW593" s="21"/>
    </row>
    <row r="594" spans="1:49" ht="3" customHeigh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</row>
    <row r="595" spans="1:49" x14ac:dyDescent="0.2">
      <c r="A595" s="35"/>
      <c r="B595" s="35"/>
      <c r="C595" s="21"/>
      <c r="D595" s="36"/>
      <c r="E595" s="36"/>
      <c r="F595" s="36"/>
      <c r="G595" s="36"/>
      <c r="H595" s="36"/>
      <c r="I595" s="36"/>
      <c r="J595" s="36"/>
      <c r="K595" s="21"/>
      <c r="L595" s="37"/>
      <c r="M595" s="37"/>
      <c r="N595" s="21"/>
      <c r="O595" s="27"/>
      <c r="P595" s="21"/>
      <c r="Q595" s="21"/>
      <c r="R595" s="33"/>
      <c r="S595" s="33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9"/>
      <c r="AQ595" s="29"/>
      <c r="AR595" s="21"/>
      <c r="AS595" s="22"/>
      <c r="AT595" s="21"/>
      <c r="AU595" s="21"/>
      <c r="AV595" s="21"/>
      <c r="AW595" s="21"/>
    </row>
    <row r="596" spans="1:49" ht="3.75" customHeigh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</row>
    <row r="597" spans="1:49" x14ac:dyDescent="0.2">
      <c r="A597" s="35"/>
      <c r="B597" s="35"/>
      <c r="C597" s="21"/>
      <c r="D597" s="36"/>
      <c r="E597" s="36"/>
      <c r="F597" s="36"/>
      <c r="G597" s="36"/>
      <c r="H597" s="36"/>
      <c r="I597" s="36"/>
      <c r="J597" s="36"/>
      <c r="K597" s="21"/>
      <c r="L597" s="37"/>
      <c r="M597" s="37"/>
      <c r="N597" s="21"/>
      <c r="O597" s="27"/>
      <c r="P597" s="21"/>
      <c r="Q597" s="21"/>
      <c r="R597" s="33"/>
      <c r="S597" s="33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9"/>
      <c r="AQ597" s="29"/>
      <c r="AR597" s="21"/>
      <c r="AS597" s="22"/>
      <c r="AT597" s="21"/>
      <c r="AU597" s="21"/>
      <c r="AV597" s="21"/>
      <c r="AW597" s="21"/>
    </row>
    <row r="598" spans="1:49" ht="3" customHeigh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</row>
    <row r="599" spans="1:49" x14ac:dyDescent="0.2">
      <c r="A599" s="35"/>
      <c r="B599" s="35"/>
      <c r="C599" s="21"/>
      <c r="D599" s="36"/>
      <c r="E599" s="36"/>
      <c r="F599" s="36"/>
      <c r="G599" s="36"/>
      <c r="H599" s="36"/>
      <c r="I599" s="36"/>
      <c r="J599" s="36"/>
      <c r="K599" s="21"/>
      <c r="L599" s="37"/>
      <c r="M599" s="37"/>
      <c r="N599" s="21"/>
      <c r="O599" s="27"/>
      <c r="P599" s="21"/>
      <c r="Q599" s="21"/>
      <c r="R599" s="33"/>
      <c r="S599" s="33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9"/>
      <c r="AQ599" s="29"/>
      <c r="AR599" s="21"/>
      <c r="AS599" s="22"/>
      <c r="AT599" s="21"/>
      <c r="AU599" s="21"/>
      <c r="AV599" s="21"/>
      <c r="AW599" s="21"/>
    </row>
    <row r="600" spans="1:49" ht="3.75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</row>
    <row r="601" spans="1:49" x14ac:dyDescent="0.2">
      <c r="A601" s="35"/>
      <c r="B601" s="35"/>
      <c r="C601" s="21"/>
      <c r="D601" s="36"/>
      <c r="E601" s="36"/>
      <c r="F601" s="36"/>
      <c r="G601" s="36"/>
      <c r="H601" s="36"/>
      <c r="I601" s="36"/>
      <c r="J601" s="36"/>
      <c r="K601" s="21"/>
      <c r="L601" s="37"/>
      <c r="M601" s="37"/>
      <c r="N601" s="21"/>
      <c r="O601" s="27"/>
      <c r="P601" s="21"/>
      <c r="Q601" s="21"/>
      <c r="R601" s="33"/>
      <c r="S601" s="33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9"/>
      <c r="AQ601" s="29"/>
      <c r="AR601" s="21"/>
      <c r="AS601" s="22"/>
      <c r="AT601" s="21"/>
      <c r="AU601" s="21"/>
      <c r="AV601" s="21"/>
      <c r="AW601" s="21"/>
    </row>
    <row r="602" spans="1:49" ht="4.5" customHeigh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</row>
    <row r="603" spans="1:49" x14ac:dyDescent="0.2">
      <c r="A603" s="35"/>
      <c r="B603" s="35"/>
      <c r="C603" s="21"/>
      <c r="D603" s="36"/>
      <c r="E603" s="36"/>
      <c r="F603" s="36"/>
      <c r="G603" s="36"/>
      <c r="H603" s="36"/>
      <c r="I603" s="36"/>
      <c r="J603" s="36"/>
      <c r="K603" s="21"/>
      <c r="L603" s="37"/>
      <c r="M603" s="37"/>
      <c r="N603" s="21"/>
      <c r="O603" s="27"/>
      <c r="P603" s="21"/>
      <c r="Q603" s="21"/>
      <c r="R603" s="33"/>
      <c r="S603" s="33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9"/>
      <c r="AQ603" s="29"/>
      <c r="AR603" s="21"/>
      <c r="AS603" s="22"/>
      <c r="AT603" s="21"/>
      <c r="AU603" s="21"/>
      <c r="AV603" s="21"/>
      <c r="AW603" s="21"/>
    </row>
    <row r="604" spans="1:49" ht="5.25" customHeigh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2"/>
      <c r="AT604" s="21"/>
      <c r="AU604" s="21"/>
      <c r="AV604" s="21"/>
      <c r="AW604" s="21"/>
    </row>
    <row r="605" spans="1:49" x14ac:dyDescent="0.2">
      <c r="A605" s="48"/>
      <c r="B605" s="48"/>
      <c r="C605" s="30"/>
      <c r="D605" s="48"/>
      <c r="E605" s="48"/>
      <c r="F605" s="48"/>
      <c r="G605" s="48"/>
      <c r="H605" s="48"/>
      <c r="I605" s="48"/>
      <c r="J605" s="48"/>
      <c r="K605" s="30"/>
      <c r="L605" s="48"/>
      <c r="M605" s="48"/>
      <c r="N605" s="30"/>
      <c r="O605" s="28"/>
      <c r="P605" s="21"/>
      <c r="Q605" s="21"/>
      <c r="R605" s="49"/>
      <c r="S605" s="49"/>
      <c r="T605" s="21"/>
      <c r="U605" s="49"/>
      <c r="V605" s="49"/>
      <c r="W605" s="21"/>
      <c r="X605" s="49"/>
      <c r="Y605" s="49"/>
      <c r="Z605" s="21"/>
      <c r="AA605" s="49"/>
      <c r="AB605" s="49"/>
      <c r="AC605" s="21"/>
      <c r="AD605" s="49"/>
      <c r="AE605" s="49"/>
      <c r="AF605" s="21"/>
      <c r="AG605" s="49"/>
      <c r="AH605" s="49"/>
      <c r="AI605" s="21"/>
      <c r="AJ605" s="49"/>
      <c r="AK605" s="49"/>
      <c r="AL605" s="21"/>
      <c r="AM605" s="49"/>
      <c r="AN605" s="49"/>
      <c r="AO605" s="21"/>
      <c r="AP605" s="36"/>
      <c r="AQ605" s="36"/>
      <c r="AR605" s="21"/>
      <c r="AS605" s="22"/>
      <c r="AT605" s="21"/>
      <c r="AU605" s="21"/>
      <c r="AV605" s="21"/>
      <c r="AW605" s="21"/>
    </row>
    <row r="606" spans="1:49" ht="3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</row>
    <row r="607" spans="1:49" x14ac:dyDescent="0.2">
      <c r="A607" s="35"/>
      <c r="B607" s="35"/>
      <c r="C607" s="21"/>
      <c r="D607" s="36"/>
      <c r="E607" s="36"/>
      <c r="F607" s="36"/>
      <c r="G607" s="36"/>
      <c r="H607" s="36"/>
      <c r="I607" s="36"/>
      <c r="J607" s="36"/>
      <c r="K607" s="21"/>
      <c r="L607" s="37"/>
      <c r="M607" s="37"/>
      <c r="N607" s="21"/>
      <c r="O607" s="27"/>
      <c r="P607" s="21"/>
      <c r="Q607" s="21"/>
      <c r="R607" s="33"/>
      <c r="S607" s="33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9"/>
      <c r="AQ607" s="29"/>
      <c r="AR607" s="21"/>
      <c r="AS607" s="22"/>
      <c r="AT607" s="21"/>
      <c r="AU607" s="21"/>
      <c r="AV607" s="21"/>
      <c r="AW607" s="21"/>
    </row>
    <row r="608" spans="1:49" ht="3.75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</row>
    <row r="609" spans="1:49" x14ac:dyDescent="0.2">
      <c r="A609" s="35"/>
      <c r="B609" s="35"/>
      <c r="C609" s="21"/>
      <c r="D609" s="36"/>
      <c r="E609" s="36"/>
      <c r="F609" s="36"/>
      <c r="G609" s="36"/>
      <c r="H609" s="36"/>
      <c r="I609" s="36"/>
      <c r="J609" s="36"/>
      <c r="K609" s="21"/>
      <c r="L609" s="37"/>
      <c r="M609" s="37"/>
      <c r="N609" s="21"/>
      <c r="O609" s="27"/>
      <c r="P609" s="21"/>
      <c r="Q609" s="21"/>
      <c r="R609" s="33"/>
      <c r="S609" s="33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9"/>
      <c r="AQ609" s="29"/>
      <c r="AR609" s="21"/>
      <c r="AS609" s="22"/>
      <c r="AT609" s="21"/>
      <c r="AU609" s="21"/>
      <c r="AV609" s="21"/>
      <c r="AW609" s="21"/>
    </row>
    <row r="610" spans="1:49" ht="4.5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</row>
    <row r="611" spans="1:49" x14ac:dyDescent="0.2">
      <c r="A611" s="35"/>
      <c r="B611" s="35"/>
      <c r="C611" s="21"/>
      <c r="D611" s="36"/>
      <c r="E611" s="36"/>
      <c r="F611" s="36"/>
      <c r="G611" s="36"/>
      <c r="H611" s="36"/>
      <c r="I611" s="36"/>
      <c r="J611" s="36"/>
      <c r="K611" s="21"/>
      <c r="L611" s="37"/>
      <c r="M611" s="37"/>
      <c r="N611" s="21"/>
      <c r="O611" s="27"/>
      <c r="P611" s="21"/>
      <c r="Q611" s="21"/>
      <c r="R611" s="33"/>
      <c r="S611" s="33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9"/>
      <c r="AQ611" s="29"/>
      <c r="AR611" s="21"/>
      <c r="AS611" s="22"/>
      <c r="AT611" s="21"/>
      <c r="AU611" s="21"/>
      <c r="AV611" s="21"/>
      <c r="AW611" s="21"/>
    </row>
    <row r="612" spans="1:49" ht="5.25" customHeigh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</row>
    <row r="613" spans="1:49" x14ac:dyDescent="0.2">
      <c r="A613" s="35"/>
      <c r="B613" s="35"/>
      <c r="C613" s="21"/>
      <c r="D613" s="36"/>
      <c r="E613" s="36"/>
      <c r="F613" s="36"/>
      <c r="G613" s="36"/>
      <c r="H613" s="36"/>
      <c r="I613" s="36"/>
      <c r="J613" s="36"/>
      <c r="K613" s="21"/>
      <c r="L613" s="37"/>
      <c r="M613" s="37"/>
      <c r="N613" s="21"/>
      <c r="O613" s="27"/>
      <c r="P613" s="21"/>
      <c r="Q613" s="21"/>
      <c r="R613" s="33"/>
      <c r="S613" s="33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9"/>
      <c r="AQ613" s="29"/>
      <c r="AR613" s="21"/>
      <c r="AS613" s="22"/>
      <c r="AT613" s="21"/>
      <c r="AU613" s="21"/>
      <c r="AV613" s="21"/>
      <c r="AW613" s="21"/>
    </row>
    <row r="614" spans="1:49" ht="3.75" customHeigh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</row>
    <row r="615" spans="1:49" x14ac:dyDescent="0.2">
      <c r="A615" s="35"/>
      <c r="B615" s="35"/>
      <c r="C615" s="21"/>
      <c r="D615" s="36"/>
      <c r="E615" s="36"/>
      <c r="F615" s="36"/>
      <c r="G615" s="36"/>
      <c r="H615" s="36"/>
      <c r="I615" s="36"/>
      <c r="J615" s="36"/>
      <c r="K615" s="21"/>
      <c r="L615" s="37"/>
      <c r="M615" s="37"/>
      <c r="N615" s="21"/>
      <c r="O615" s="27"/>
      <c r="P615" s="21"/>
      <c r="Q615" s="21"/>
      <c r="R615" s="33"/>
      <c r="S615" s="33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9"/>
      <c r="AQ615" s="29"/>
      <c r="AR615" s="21"/>
      <c r="AS615" s="22"/>
      <c r="AT615" s="21"/>
      <c r="AU615" s="21"/>
      <c r="AV615" s="21"/>
      <c r="AW615" s="21"/>
    </row>
    <row r="616" spans="1:49" ht="4.5" customHeigh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</row>
    <row r="617" spans="1:49" x14ac:dyDescent="0.2">
      <c r="A617" s="35"/>
      <c r="B617" s="35"/>
      <c r="C617" s="21"/>
      <c r="D617" s="36"/>
      <c r="E617" s="36"/>
      <c r="F617" s="36"/>
      <c r="G617" s="36"/>
      <c r="H617" s="36"/>
      <c r="I617" s="36"/>
      <c r="J617" s="36"/>
      <c r="K617" s="21"/>
      <c r="L617" s="37"/>
      <c r="M617" s="37"/>
      <c r="N617" s="21"/>
      <c r="O617" s="27"/>
      <c r="P617" s="21"/>
      <c r="Q617" s="21"/>
      <c r="R617" s="33"/>
      <c r="S617" s="33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9"/>
      <c r="AQ617" s="29"/>
      <c r="AR617" s="21"/>
      <c r="AS617" s="22"/>
      <c r="AT617" s="21"/>
      <c r="AU617" s="21"/>
      <c r="AV617" s="21"/>
      <c r="AW617" s="21"/>
    </row>
    <row r="618" spans="1:49" ht="3.75" customHeigh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</row>
    <row r="619" spans="1:49" x14ac:dyDescent="0.2">
      <c r="A619" s="35"/>
      <c r="B619" s="35"/>
      <c r="C619" s="21"/>
      <c r="D619" s="36"/>
      <c r="E619" s="36"/>
      <c r="F619" s="36"/>
      <c r="G619" s="36"/>
      <c r="H619" s="36"/>
      <c r="I619" s="36"/>
      <c r="J619" s="36"/>
      <c r="K619" s="21"/>
      <c r="L619" s="37"/>
      <c r="M619" s="37"/>
      <c r="N619" s="21"/>
      <c r="O619" s="27"/>
      <c r="P619" s="21"/>
      <c r="Q619" s="21"/>
      <c r="R619" s="33"/>
      <c r="S619" s="33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9"/>
      <c r="AQ619" s="29"/>
      <c r="AR619" s="21"/>
      <c r="AS619" s="22"/>
      <c r="AT619" s="21"/>
      <c r="AU619" s="21"/>
      <c r="AV619" s="21"/>
      <c r="AW619" s="21"/>
    </row>
    <row r="620" spans="1:49" ht="4.5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</row>
    <row r="621" spans="1:49" x14ac:dyDescent="0.2">
      <c r="A621" s="35"/>
      <c r="B621" s="35"/>
      <c r="C621" s="21"/>
      <c r="D621" s="36"/>
      <c r="E621" s="36"/>
      <c r="F621" s="36"/>
      <c r="G621" s="36"/>
      <c r="H621" s="36"/>
      <c r="I621" s="36"/>
      <c r="J621" s="36"/>
      <c r="K621" s="21"/>
      <c r="L621" s="37"/>
      <c r="M621" s="37"/>
      <c r="N621" s="21"/>
      <c r="O621" s="27"/>
      <c r="P621" s="21"/>
      <c r="Q621" s="21"/>
      <c r="R621" s="33"/>
      <c r="S621" s="33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9"/>
      <c r="AQ621" s="29"/>
      <c r="AR621" s="21"/>
      <c r="AS621" s="22"/>
      <c r="AT621" s="21"/>
      <c r="AU621" s="21"/>
      <c r="AV621" s="21"/>
      <c r="AW621" s="21"/>
    </row>
    <row r="622" spans="1:49" ht="3.75" customHeigh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</row>
    <row r="623" spans="1:49" x14ac:dyDescent="0.2">
      <c r="A623" s="35"/>
      <c r="B623" s="35"/>
      <c r="C623" s="21"/>
      <c r="D623" s="36"/>
      <c r="E623" s="36"/>
      <c r="F623" s="36"/>
      <c r="G623" s="36"/>
      <c r="H623" s="36"/>
      <c r="I623" s="36"/>
      <c r="J623" s="36"/>
      <c r="K623" s="21"/>
      <c r="L623" s="37"/>
      <c r="M623" s="37"/>
      <c r="N623" s="21"/>
      <c r="O623" s="27"/>
      <c r="P623" s="21"/>
      <c r="Q623" s="21"/>
      <c r="R623" s="33"/>
      <c r="S623" s="33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9"/>
      <c r="AQ623" s="29"/>
      <c r="AR623" s="21"/>
      <c r="AS623" s="22"/>
      <c r="AT623" s="21"/>
      <c r="AU623" s="21"/>
      <c r="AV623" s="21"/>
      <c r="AW623" s="21"/>
    </row>
    <row r="624" spans="1:49" ht="3.75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</row>
    <row r="625" spans="1:49" x14ac:dyDescent="0.2">
      <c r="A625" s="35"/>
      <c r="B625" s="35"/>
      <c r="C625" s="21"/>
      <c r="D625" s="36"/>
      <c r="E625" s="36"/>
      <c r="F625" s="36"/>
      <c r="G625" s="36"/>
      <c r="H625" s="36"/>
      <c r="I625" s="36"/>
      <c r="J625" s="36"/>
      <c r="K625" s="21"/>
      <c r="L625" s="37"/>
      <c r="M625" s="37"/>
      <c r="N625" s="21"/>
      <c r="O625" s="27"/>
      <c r="P625" s="21"/>
      <c r="Q625" s="21"/>
      <c r="R625" s="33"/>
      <c r="S625" s="33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9"/>
      <c r="AQ625" s="29"/>
      <c r="AR625" s="21"/>
      <c r="AS625" s="22"/>
      <c r="AT625" s="21"/>
      <c r="AU625" s="21"/>
      <c r="AV625" s="21"/>
      <c r="AW625" s="21"/>
    </row>
    <row r="626" spans="1:49" ht="3.75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</row>
    <row r="627" spans="1:49" x14ac:dyDescent="0.2">
      <c r="A627" s="35"/>
      <c r="B627" s="35"/>
      <c r="C627" s="21"/>
      <c r="D627" s="36"/>
      <c r="E627" s="36"/>
      <c r="F627" s="36"/>
      <c r="G627" s="36"/>
      <c r="H627" s="36"/>
      <c r="I627" s="36"/>
      <c r="J627" s="36"/>
      <c r="K627" s="21"/>
      <c r="L627" s="37"/>
      <c r="M627" s="37"/>
      <c r="N627" s="21"/>
      <c r="O627" s="27"/>
      <c r="P627" s="21"/>
      <c r="Q627" s="21"/>
      <c r="R627" s="33"/>
      <c r="S627" s="33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9"/>
      <c r="AQ627" s="29"/>
      <c r="AR627" s="21"/>
      <c r="AS627" s="22"/>
      <c r="AT627" s="21"/>
      <c r="AU627" s="21"/>
      <c r="AV627" s="21"/>
      <c r="AW627" s="21"/>
    </row>
    <row r="628" spans="1:49" ht="5.25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</row>
    <row r="629" spans="1:49" x14ac:dyDescent="0.2">
      <c r="A629" s="35"/>
      <c r="B629" s="35"/>
      <c r="C629" s="21"/>
      <c r="D629" s="36"/>
      <c r="E629" s="36"/>
      <c r="F629" s="36"/>
      <c r="G629" s="36"/>
      <c r="H629" s="36"/>
      <c r="I629" s="36"/>
      <c r="J629" s="36"/>
      <c r="K629" s="21"/>
      <c r="L629" s="37"/>
      <c r="M629" s="37"/>
      <c r="N629" s="21"/>
      <c r="O629" s="27"/>
      <c r="P629" s="21"/>
      <c r="Q629" s="21"/>
      <c r="R629" s="33"/>
      <c r="S629" s="33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9"/>
      <c r="AQ629" s="29"/>
      <c r="AR629" s="21"/>
      <c r="AS629" s="22"/>
      <c r="AT629" s="21"/>
      <c r="AU629" s="21"/>
      <c r="AV629" s="21"/>
      <c r="AW629" s="21"/>
    </row>
    <row r="630" spans="1:49" ht="4.5" customHeight="1" x14ac:dyDescent="0.2">
      <c r="A630" s="30"/>
      <c r="B630" s="30"/>
      <c r="C630" s="21"/>
      <c r="D630" s="31"/>
      <c r="E630" s="31"/>
      <c r="F630" s="31"/>
      <c r="G630" s="31"/>
      <c r="H630" s="31"/>
      <c r="I630" s="31"/>
      <c r="J630" s="31"/>
      <c r="K630" s="21"/>
      <c r="L630" s="32"/>
      <c r="M630" s="32"/>
      <c r="N630" s="21"/>
      <c r="O630" s="27"/>
      <c r="P630" s="21"/>
      <c r="Q630" s="21"/>
      <c r="R630" s="33"/>
      <c r="S630" s="33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34"/>
      <c r="AQ630" s="34"/>
      <c r="AR630" s="21"/>
      <c r="AS630" s="22"/>
      <c r="AT630" s="21"/>
      <c r="AU630" s="21"/>
      <c r="AV630" s="21"/>
      <c r="AW630" s="21"/>
    </row>
    <row r="631" spans="1:49" x14ac:dyDescent="0.2">
      <c r="A631" s="35"/>
      <c r="B631" s="35"/>
      <c r="C631" s="21"/>
      <c r="D631" s="36"/>
      <c r="E631" s="36"/>
      <c r="F631" s="36"/>
      <c r="G631" s="36"/>
      <c r="H631" s="36"/>
      <c r="I631" s="36"/>
      <c r="J631" s="36"/>
      <c r="K631" s="21"/>
      <c r="L631" s="37"/>
      <c r="M631" s="37"/>
      <c r="N631" s="21"/>
      <c r="O631" s="27"/>
      <c r="P631" s="21"/>
      <c r="Q631" s="21"/>
      <c r="R631" s="33"/>
      <c r="S631" s="33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9"/>
      <c r="AQ631" s="29"/>
      <c r="AR631" s="21"/>
      <c r="AS631" s="22"/>
      <c r="AT631" s="21"/>
      <c r="AU631" s="21"/>
      <c r="AV631" s="21"/>
      <c r="AW631" s="21"/>
    </row>
    <row r="632" spans="1:49" ht="3.75" customHeight="1" x14ac:dyDescent="0.2">
      <c r="A632" s="30"/>
      <c r="B632" s="30"/>
      <c r="C632" s="21"/>
      <c r="D632" s="31"/>
      <c r="E632" s="31"/>
      <c r="F632" s="31"/>
      <c r="G632" s="31"/>
      <c r="H632" s="31"/>
      <c r="I632" s="31"/>
      <c r="J632" s="31"/>
      <c r="K632" s="21"/>
      <c r="L632" s="32"/>
      <c r="M632" s="32"/>
      <c r="N632" s="21"/>
      <c r="O632" s="27"/>
      <c r="P632" s="21"/>
      <c r="Q632" s="21"/>
      <c r="R632" s="33"/>
      <c r="S632" s="33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34"/>
      <c r="AQ632" s="34"/>
      <c r="AR632" s="21"/>
      <c r="AS632" s="22"/>
      <c r="AT632" s="21"/>
      <c r="AU632" s="21"/>
      <c r="AV632" s="21"/>
      <c r="AW632" s="21"/>
    </row>
    <row r="633" spans="1:49" x14ac:dyDescent="0.2">
      <c r="A633" s="35"/>
      <c r="B633" s="35"/>
      <c r="C633" s="21"/>
      <c r="D633" s="36"/>
      <c r="E633" s="36"/>
      <c r="F633" s="36"/>
      <c r="G633" s="36"/>
      <c r="H633" s="36"/>
      <c r="I633" s="36"/>
      <c r="J633" s="36"/>
      <c r="K633" s="21"/>
      <c r="L633" s="37"/>
      <c r="M633" s="37"/>
      <c r="N633" s="21"/>
      <c r="O633" s="27"/>
      <c r="P633" s="21"/>
      <c r="Q633" s="21"/>
      <c r="R633" s="33"/>
      <c r="S633" s="33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9"/>
      <c r="AQ633" s="29"/>
      <c r="AR633" s="21"/>
      <c r="AS633" s="22"/>
      <c r="AT633" s="21"/>
      <c r="AU633" s="21"/>
      <c r="AV633" s="21"/>
      <c r="AW633" s="21"/>
    </row>
    <row r="634" spans="1:49" ht="3.75" customHeight="1" x14ac:dyDescent="0.2">
      <c r="A634" s="30"/>
      <c r="B634" s="30"/>
      <c r="C634" s="21"/>
      <c r="D634" s="31"/>
      <c r="E634" s="31"/>
      <c r="F634" s="31"/>
      <c r="G634" s="31"/>
      <c r="H634" s="31"/>
      <c r="I634" s="31"/>
      <c r="J634" s="31"/>
      <c r="K634" s="21"/>
      <c r="L634" s="32"/>
      <c r="M634" s="32"/>
      <c r="N634" s="21"/>
      <c r="O634" s="27"/>
      <c r="P634" s="21"/>
      <c r="Q634" s="21"/>
      <c r="R634" s="33"/>
      <c r="S634" s="33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34"/>
      <c r="AQ634" s="34"/>
      <c r="AR634" s="21"/>
      <c r="AS634" s="22"/>
      <c r="AT634" s="21"/>
      <c r="AU634" s="21"/>
      <c r="AV634" s="21"/>
      <c r="AW634" s="21"/>
    </row>
    <row r="635" spans="1:49" x14ac:dyDescent="0.2">
      <c r="A635" s="35"/>
      <c r="B635" s="35"/>
      <c r="C635" s="21"/>
      <c r="D635" s="36"/>
      <c r="E635" s="36"/>
      <c r="F635" s="36"/>
      <c r="G635" s="36"/>
      <c r="H635" s="36"/>
      <c r="I635" s="36"/>
      <c r="J635" s="36"/>
      <c r="K635" s="21"/>
      <c r="L635" s="37"/>
      <c r="M635" s="37"/>
      <c r="N635" s="21"/>
      <c r="O635" s="27"/>
      <c r="P635" s="21"/>
      <c r="Q635" s="21"/>
      <c r="R635" s="33"/>
      <c r="S635" s="33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9"/>
      <c r="AQ635" s="29"/>
      <c r="AR635" s="21"/>
      <c r="AS635" s="22"/>
      <c r="AT635" s="21"/>
      <c r="AU635" s="21"/>
      <c r="AV635" s="21"/>
      <c r="AW635" s="21"/>
    </row>
    <row r="636" spans="1:49" ht="3.75" customHeight="1" x14ac:dyDescent="0.2">
      <c r="A636" s="30"/>
      <c r="B636" s="30"/>
      <c r="C636" s="21"/>
      <c r="D636" s="31"/>
      <c r="E636" s="31"/>
      <c r="F636" s="31"/>
      <c r="G636" s="31"/>
      <c r="H636" s="31"/>
      <c r="I636" s="31"/>
      <c r="J636" s="31"/>
      <c r="K636" s="21"/>
      <c r="L636" s="32"/>
      <c r="M636" s="32"/>
      <c r="N636" s="21"/>
      <c r="O636" s="27"/>
      <c r="P636" s="21"/>
      <c r="Q636" s="21"/>
      <c r="R636" s="33"/>
      <c r="S636" s="33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34"/>
      <c r="AQ636" s="34"/>
      <c r="AR636" s="21"/>
      <c r="AS636" s="22"/>
      <c r="AT636" s="21"/>
      <c r="AU636" s="21"/>
      <c r="AV636" s="21"/>
      <c r="AW636" s="21"/>
    </row>
    <row r="637" spans="1:49" x14ac:dyDescent="0.2">
      <c r="A637" s="35"/>
      <c r="B637" s="35"/>
      <c r="C637" s="21"/>
      <c r="D637" s="36"/>
      <c r="E637" s="36"/>
      <c r="F637" s="36"/>
      <c r="G637" s="36"/>
      <c r="H637" s="36"/>
      <c r="I637" s="36"/>
      <c r="J637" s="36"/>
      <c r="K637" s="21"/>
      <c r="L637" s="37"/>
      <c r="M637" s="37"/>
      <c r="N637" s="21"/>
      <c r="O637" s="27"/>
      <c r="P637" s="21"/>
      <c r="Q637" s="21"/>
      <c r="R637" s="33"/>
      <c r="S637" s="33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9"/>
      <c r="AQ637" s="29"/>
      <c r="AR637" s="21"/>
      <c r="AS637" s="22"/>
      <c r="AT637" s="21"/>
      <c r="AU637" s="21"/>
      <c r="AV637" s="21"/>
      <c r="AW637" s="21"/>
    </row>
    <row r="638" spans="1:49" ht="13.5" customHeight="1" x14ac:dyDescent="0.2">
      <c r="A638" s="30"/>
      <c r="B638" s="30"/>
      <c r="C638" s="21"/>
      <c r="D638" s="31"/>
      <c r="E638" s="31"/>
      <c r="F638" s="31"/>
      <c r="G638" s="31"/>
      <c r="H638" s="31"/>
      <c r="I638" s="31"/>
      <c r="J638" s="31"/>
      <c r="K638" s="21"/>
      <c r="L638" s="32"/>
      <c r="M638" s="32"/>
      <c r="N638" s="21"/>
      <c r="O638" s="27"/>
      <c r="P638" s="21"/>
      <c r="Q638" s="21"/>
      <c r="R638" s="33"/>
      <c r="S638" s="33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34"/>
      <c r="AQ638" s="34"/>
      <c r="AR638" s="21"/>
      <c r="AS638" s="22"/>
      <c r="AT638" s="21"/>
      <c r="AU638" s="21"/>
      <c r="AV638" s="21"/>
      <c r="AW638" s="21"/>
    </row>
  </sheetData>
  <sheetCalcPr fullCalcOnLoad="1"/>
  <mergeCells count="1243">
    <mergeCell ref="A635:B635"/>
    <mergeCell ref="D635:J635"/>
    <mergeCell ref="L635:M635"/>
    <mergeCell ref="AP635:AQ635"/>
    <mergeCell ref="A637:B637"/>
    <mergeCell ref="D637:J637"/>
    <mergeCell ref="L637:M637"/>
    <mergeCell ref="AP637:AQ637"/>
    <mergeCell ref="A631:B631"/>
    <mergeCell ref="D631:J631"/>
    <mergeCell ref="L631:M631"/>
    <mergeCell ref="AP631:AQ631"/>
    <mergeCell ref="A633:B633"/>
    <mergeCell ref="D633:J633"/>
    <mergeCell ref="L633:M633"/>
    <mergeCell ref="AP633:AQ633"/>
    <mergeCell ref="A627:B627"/>
    <mergeCell ref="D627:J627"/>
    <mergeCell ref="L627:M627"/>
    <mergeCell ref="AP627:AQ627"/>
    <mergeCell ref="A629:B629"/>
    <mergeCell ref="D629:J629"/>
    <mergeCell ref="L629:M629"/>
    <mergeCell ref="AP629:AQ629"/>
    <mergeCell ref="A623:B623"/>
    <mergeCell ref="D623:J623"/>
    <mergeCell ref="L623:M623"/>
    <mergeCell ref="AP623:AQ623"/>
    <mergeCell ref="A625:B625"/>
    <mergeCell ref="D625:J625"/>
    <mergeCell ref="L625:M625"/>
    <mergeCell ref="AP625:AQ625"/>
    <mergeCell ref="A619:B619"/>
    <mergeCell ref="D619:J619"/>
    <mergeCell ref="L619:M619"/>
    <mergeCell ref="AP619:AQ619"/>
    <mergeCell ref="A621:B621"/>
    <mergeCell ref="D621:J621"/>
    <mergeCell ref="L621:M621"/>
    <mergeCell ref="AP621:AQ621"/>
    <mergeCell ref="A615:B615"/>
    <mergeCell ref="D615:J615"/>
    <mergeCell ref="L615:M615"/>
    <mergeCell ref="AP615:AQ615"/>
    <mergeCell ref="A617:B617"/>
    <mergeCell ref="D617:J617"/>
    <mergeCell ref="L617:M617"/>
    <mergeCell ref="AP617:AQ617"/>
    <mergeCell ref="A611:B611"/>
    <mergeCell ref="D611:J611"/>
    <mergeCell ref="L611:M611"/>
    <mergeCell ref="AP611:AQ611"/>
    <mergeCell ref="A613:B613"/>
    <mergeCell ref="D613:J613"/>
    <mergeCell ref="L613:M613"/>
    <mergeCell ref="AP613:AQ613"/>
    <mergeCell ref="A607:B607"/>
    <mergeCell ref="D607:J607"/>
    <mergeCell ref="L607:M607"/>
    <mergeCell ref="AP607:AQ607"/>
    <mergeCell ref="A609:B609"/>
    <mergeCell ref="D609:J609"/>
    <mergeCell ref="L609:M609"/>
    <mergeCell ref="AP609:AQ609"/>
    <mergeCell ref="A603:B603"/>
    <mergeCell ref="D603:J603"/>
    <mergeCell ref="L603:M603"/>
    <mergeCell ref="AP603:AQ603"/>
    <mergeCell ref="A605:B605"/>
    <mergeCell ref="D605:J605"/>
    <mergeCell ref="L605:M605"/>
    <mergeCell ref="AP605:AQ605"/>
    <mergeCell ref="A599:B599"/>
    <mergeCell ref="D599:J599"/>
    <mergeCell ref="L599:M599"/>
    <mergeCell ref="AP599:AQ599"/>
    <mergeCell ref="A601:B601"/>
    <mergeCell ref="D601:J601"/>
    <mergeCell ref="L601:M601"/>
    <mergeCell ref="AP601:AQ601"/>
    <mergeCell ref="A595:B595"/>
    <mergeCell ref="D595:J595"/>
    <mergeCell ref="L595:M595"/>
    <mergeCell ref="AP595:AQ595"/>
    <mergeCell ref="A597:B597"/>
    <mergeCell ref="D597:J597"/>
    <mergeCell ref="L597:M597"/>
    <mergeCell ref="AP597:AQ597"/>
    <mergeCell ref="A591:B591"/>
    <mergeCell ref="D591:J591"/>
    <mergeCell ref="L591:M591"/>
    <mergeCell ref="AP591:AQ591"/>
    <mergeCell ref="A593:B593"/>
    <mergeCell ref="D593:J593"/>
    <mergeCell ref="L593:M593"/>
    <mergeCell ref="AP593:AQ593"/>
    <mergeCell ref="A587:B587"/>
    <mergeCell ref="D587:J587"/>
    <mergeCell ref="L587:M587"/>
    <mergeCell ref="AP587:AQ587"/>
    <mergeCell ref="A589:B589"/>
    <mergeCell ref="D589:J589"/>
    <mergeCell ref="L589:M589"/>
    <mergeCell ref="AP589:AQ589"/>
    <mergeCell ref="A583:B583"/>
    <mergeCell ref="D583:J583"/>
    <mergeCell ref="L583:M583"/>
    <mergeCell ref="AP583:AQ583"/>
    <mergeCell ref="A585:B585"/>
    <mergeCell ref="D585:J585"/>
    <mergeCell ref="L585:M585"/>
    <mergeCell ref="AP585:AQ585"/>
    <mergeCell ref="A579:B579"/>
    <mergeCell ref="D579:J579"/>
    <mergeCell ref="L579:M579"/>
    <mergeCell ref="AP579:AQ579"/>
    <mergeCell ref="A581:B581"/>
    <mergeCell ref="D581:J581"/>
    <mergeCell ref="L581:M581"/>
    <mergeCell ref="AP581:AQ581"/>
    <mergeCell ref="A575:B575"/>
    <mergeCell ref="D575:J575"/>
    <mergeCell ref="L575:M575"/>
    <mergeCell ref="AP575:AQ575"/>
    <mergeCell ref="A577:B577"/>
    <mergeCell ref="D577:J577"/>
    <mergeCell ref="L577:M577"/>
    <mergeCell ref="AP577:AQ577"/>
    <mergeCell ref="A571:B571"/>
    <mergeCell ref="D571:J571"/>
    <mergeCell ref="L571:M571"/>
    <mergeCell ref="AP571:AQ571"/>
    <mergeCell ref="A573:B573"/>
    <mergeCell ref="D573:J573"/>
    <mergeCell ref="L573:M573"/>
    <mergeCell ref="AP573:AQ573"/>
    <mergeCell ref="A567:B567"/>
    <mergeCell ref="D567:J567"/>
    <mergeCell ref="L567:M567"/>
    <mergeCell ref="AP567:AQ567"/>
    <mergeCell ref="A569:B569"/>
    <mergeCell ref="D569:J569"/>
    <mergeCell ref="L569:M569"/>
    <mergeCell ref="AP569:AQ569"/>
    <mergeCell ref="A563:B563"/>
    <mergeCell ref="D563:J563"/>
    <mergeCell ref="L563:M563"/>
    <mergeCell ref="AP563:AQ563"/>
    <mergeCell ref="A565:B565"/>
    <mergeCell ref="D565:J565"/>
    <mergeCell ref="L565:M565"/>
    <mergeCell ref="AP565:AQ565"/>
    <mergeCell ref="A559:B559"/>
    <mergeCell ref="D559:J559"/>
    <mergeCell ref="L559:M559"/>
    <mergeCell ref="AP559:AQ559"/>
    <mergeCell ref="A561:B561"/>
    <mergeCell ref="D561:J561"/>
    <mergeCell ref="L561:M561"/>
    <mergeCell ref="AP561:AQ561"/>
    <mergeCell ref="A555:B555"/>
    <mergeCell ref="D555:J555"/>
    <mergeCell ref="L555:M555"/>
    <mergeCell ref="AP555:AQ555"/>
    <mergeCell ref="A557:B557"/>
    <mergeCell ref="D557:J557"/>
    <mergeCell ref="L557:M557"/>
    <mergeCell ref="AP557:AQ557"/>
    <mergeCell ref="A551:B551"/>
    <mergeCell ref="D551:J551"/>
    <mergeCell ref="L551:M551"/>
    <mergeCell ref="AP551:AQ551"/>
    <mergeCell ref="A553:B553"/>
    <mergeCell ref="D553:J553"/>
    <mergeCell ref="L553:M553"/>
    <mergeCell ref="AP553:AQ553"/>
    <mergeCell ref="A547:B547"/>
    <mergeCell ref="D547:J547"/>
    <mergeCell ref="L547:M547"/>
    <mergeCell ref="AP547:AQ547"/>
    <mergeCell ref="A549:B549"/>
    <mergeCell ref="D549:J549"/>
    <mergeCell ref="L549:M549"/>
    <mergeCell ref="AP549:AQ549"/>
    <mergeCell ref="A543:B543"/>
    <mergeCell ref="D543:J543"/>
    <mergeCell ref="L543:M543"/>
    <mergeCell ref="AP543:AQ543"/>
    <mergeCell ref="A545:B545"/>
    <mergeCell ref="D545:J545"/>
    <mergeCell ref="L545:M545"/>
    <mergeCell ref="AP545:AQ545"/>
    <mergeCell ref="A539:B539"/>
    <mergeCell ref="D539:J539"/>
    <mergeCell ref="L539:M539"/>
    <mergeCell ref="AP539:AQ539"/>
    <mergeCell ref="A541:M541"/>
    <mergeCell ref="AP541:AQ541"/>
    <mergeCell ref="A535:B535"/>
    <mergeCell ref="D535:J535"/>
    <mergeCell ref="L535:M535"/>
    <mergeCell ref="AP535:AQ535"/>
    <mergeCell ref="A537:B537"/>
    <mergeCell ref="D537:J537"/>
    <mergeCell ref="L537:M537"/>
    <mergeCell ref="AP537:AQ537"/>
    <mergeCell ref="A531:B531"/>
    <mergeCell ref="D531:J531"/>
    <mergeCell ref="L531:M531"/>
    <mergeCell ref="AP531:AQ531"/>
    <mergeCell ref="A533:B533"/>
    <mergeCell ref="D533:J533"/>
    <mergeCell ref="L533:M533"/>
    <mergeCell ref="AP533:AQ533"/>
    <mergeCell ref="A527:B527"/>
    <mergeCell ref="D527:J527"/>
    <mergeCell ref="L527:M527"/>
    <mergeCell ref="AP527:AQ527"/>
    <mergeCell ref="A529:B529"/>
    <mergeCell ref="D529:J529"/>
    <mergeCell ref="L529:M529"/>
    <mergeCell ref="AP529:AQ529"/>
    <mergeCell ref="A523:B523"/>
    <mergeCell ref="D523:J523"/>
    <mergeCell ref="L523:M523"/>
    <mergeCell ref="AP523:AQ523"/>
    <mergeCell ref="A525:B525"/>
    <mergeCell ref="D525:J525"/>
    <mergeCell ref="L525:M525"/>
    <mergeCell ref="AP525:AQ525"/>
    <mergeCell ref="A519:B519"/>
    <mergeCell ref="D519:J519"/>
    <mergeCell ref="L519:M519"/>
    <mergeCell ref="AP519:AQ519"/>
    <mergeCell ref="A521:B521"/>
    <mergeCell ref="D521:J521"/>
    <mergeCell ref="L521:M521"/>
    <mergeCell ref="AP521:AQ521"/>
    <mergeCell ref="A515:B515"/>
    <mergeCell ref="D515:J515"/>
    <mergeCell ref="L515:M515"/>
    <mergeCell ref="AP515:AQ515"/>
    <mergeCell ref="A517:B517"/>
    <mergeCell ref="D517:J517"/>
    <mergeCell ref="L517:M517"/>
    <mergeCell ref="AP517:AQ517"/>
    <mergeCell ref="A511:B511"/>
    <mergeCell ref="D511:J511"/>
    <mergeCell ref="L511:M511"/>
    <mergeCell ref="AP511:AQ511"/>
    <mergeCell ref="A513:B513"/>
    <mergeCell ref="D513:J513"/>
    <mergeCell ref="L513:M513"/>
    <mergeCell ref="AP513:AQ513"/>
    <mergeCell ref="A507:B507"/>
    <mergeCell ref="D507:J507"/>
    <mergeCell ref="L507:M507"/>
    <mergeCell ref="AP507:AQ507"/>
    <mergeCell ref="A509:B509"/>
    <mergeCell ref="D509:J509"/>
    <mergeCell ref="L509:M509"/>
    <mergeCell ref="AP509:AQ509"/>
    <mergeCell ref="A503:B503"/>
    <mergeCell ref="D503:J503"/>
    <mergeCell ref="L503:M503"/>
    <mergeCell ref="AP503:AQ503"/>
    <mergeCell ref="A505:B505"/>
    <mergeCell ref="D505:J505"/>
    <mergeCell ref="L505:M505"/>
    <mergeCell ref="AP505:AQ505"/>
    <mergeCell ref="A499:B499"/>
    <mergeCell ref="D499:J499"/>
    <mergeCell ref="L499:M499"/>
    <mergeCell ref="AP499:AQ499"/>
    <mergeCell ref="A501:B501"/>
    <mergeCell ref="D501:J501"/>
    <mergeCell ref="L501:M501"/>
    <mergeCell ref="AP501:AQ501"/>
    <mergeCell ref="A495:B495"/>
    <mergeCell ref="D495:J495"/>
    <mergeCell ref="L495:M495"/>
    <mergeCell ref="AP495:AQ495"/>
    <mergeCell ref="A497:B497"/>
    <mergeCell ref="D497:J497"/>
    <mergeCell ref="L497:M497"/>
    <mergeCell ref="AP497:AQ497"/>
    <mergeCell ref="A491:B491"/>
    <mergeCell ref="D491:J491"/>
    <mergeCell ref="L491:M491"/>
    <mergeCell ref="AP491:AQ491"/>
    <mergeCell ref="A493:B493"/>
    <mergeCell ref="D493:J493"/>
    <mergeCell ref="L493:M493"/>
    <mergeCell ref="AP493:AQ493"/>
    <mergeCell ref="A487:B487"/>
    <mergeCell ref="D487:J487"/>
    <mergeCell ref="L487:M487"/>
    <mergeCell ref="AP487:AQ487"/>
    <mergeCell ref="A489:B489"/>
    <mergeCell ref="D489:J489"/>
    <mergeCell ref="L489:M489"/>
    <mergeCell ref="AP489:AQ489"/>
    <mergeCell ref="A483:B483"/>
    <mergeCell ref="D483:J483"/>
    <mergeCell ref="L483:M483"/>
    <mergeCell ref="AP483:AQ483"/>
    <mergeCell ref="A485:B485"/>
    <mergeCell ref="D485:J485"/>
    <mergeCell ref="L485:M485"/>
    <mergeCell ref="AP485:AQ485"/>
    <mergeCell ref="A479:B479"/>
    <mergeCell ref="D479:J479"/>
    <mergeCell ref="L479:M479"/>
    <mergeCell ref="AP479:AQ479"/>
    <mergeCell ref="A481:B481"/>
    <mergeCell ref="D481:J481"/>
    <mergeCell ref="L481:M481"/>
    <mergeCell ref="AP481:AQ481"/>
    <mergeCell ref="A475:B475"/>
    <mergeCell ref="D475:J475"/>
    <mergeCell ref="L475:M475"/>
    <mergeCell ref="AP475:AQ475"/>
    <mergeCell ref="A477:B477"/>
    <mergeCell ref="D477:J477"/>
    <mergeCell ref="L477:M477"/>
    <mergeCell ref="AP477:AQ477"/>
    <mergeCell ref="A471:B471"/>
    <mergeCell ref="D471:J471"/>
    <mergeCell ref="L471:M471"/>
    <mergeCell ref="AP471:AQ471"/>
    <mergeCell ref="A473:B473"/>
    <mergeCell ref="D473:J473"/>
    <mergeCell ref="L473:M473"/>
    <mergeCell ref="AP473:AQ473"/>
    <mergeCell ref="A467:B467"/>
    <mergeCell ref="D467:J467"/>
    <mergeCell ref="L467:M467"/>
    <mergeCell ref="AP467:AQ467"/>
    <mergeCell ref="A469:B469"/>
    <mergeCell ref="D469:J469"/>
    <mergeCell ref="L469:M469"/>
    <mergeCell ref="AP469:AQ469"/>
    <mergeCell ref="A463:B463"/>
    <mergeCell ref="D463:J463"/>
    <mergeCell ref="L463:M463"/>
    <mergeCell ref="AP463:AQ463"/>
    <mergeCell ref="A465:B465"/>
    <mergeCell ref="D465:J465"/>
    <mergeCell ref="L465:M465"/>
    <mergeCell ref="AP465:AQ465"/>
    <mergeCell ref="A459:B459"/>
    <mergeCell ref="D459:J459"/>
    <mergeCell ref="L459:M459"/>
    <mergeCell ref="AP459:AQ459"/>
    <mergeCell ref="A461:B461"/>
    <mergeCell ref="D461:J461"/>
    <mergeCell ref="L461:M461"/>
    <mergeCell ref="AP461:AQ461"/>
    <mergeCell ref="A455:B455"/>
    <mergeCell ref="D455:J455"/>
    <mergeCell ref="L455:M455"/>
    <mergeCell ref="AP455:AQ455"/>
    <mergeCell ref="A457:B457"/>
    <mergeCell ref="D457:J457"/>
    <mergeCell ref="L457:M457"/>
    <mergeCell ref="AP457:AQ457"/>
    <mergeCell ref="A451:B451"/>
    <mergeCell ref="D451:J451"/>
    <mergeCell ref="L451:M451"/>
    <mergeCell ref="AP451:AQ451"/>
    <mergeCell ref="A453:B453"/>
    <mergeCell ref="D453:J453"/>
    <mergeCell ref="L453:M453"/>
    <mergeCell ref="AP453:AQ453"/>
    <mergeCell ref="A447:B447"/>
    <mergeCell ref="D447:J447"/>
    <mergeCell ref="L447:M447"/>
    <mergeCell ref="AP447:AQ447"/>
    <mergeCell ref="A449:B449"/>
    <mergeCell ref="D449:J449"/>
    <mergeCell ref="L449:M449"/>
    <mergeCell ref="AP449:AQ449"/>
    <mergeCell ref="A443:M443"/>
    <mergeCell ref="AP443:AQ443"/>
    <mergeCell ref="A445:B445"/>
    <mergeCell ref="D445:J445"/>
    <mergeCell ref="L445:M445"/>
    <mergeCell ref="AP445:AQ445"/>
    <mergeCell ref="A439:B439"/>
    <mergeCell ref="D439:J439"/>
    <mergeCell ref="L439:M439"/>
    <mergeCell ref="AP439:AQ439"/>
    <mergeCell ref="A441:B441"/>
    <mergeCell ref="D441:J441"/>
    <mergeCell ref="L441:M441"/>
    <mergeCell ref="AP441:AQ441"/>
    <mergeCell ref="A435:B435"/>
    <mergeCell ref="D435:J435"/>
    <mergeCell ref="L435:M435"/>
    <mergeCell ref="AP435:AQ435"/>
    <mergeCell ref="A437:B437"/>
    <mergeCell ref="D437:J437"/>
    <mergeCell ref="L437:M437"/>
    <mergeCell ref="AP437:AQ437"/>
    <mergeCell ref="A431:B431"/>
    <mergeCell ref="D431:J431"/>
    <mergeCell ref="L431:M431"/>
    <mergeCell ref="AP431:AQ431"/>
    <mergeCell ref="A433:B433"/>
    <mergeCell ref="D433:J433"/>
    <mergeCell ref="L433:M433"/>
    <mergeCell ref="AP433:AQ433"/>
    <mergeCell ref="A427:B427"/>
    <mergeCell ref="D427:J427"/>
    <mergeCell ref="L427:M427"/>
    <mergeCell ref="AP427:AQ427"/>
    <mergeCell ref="A429:B429"/>
    <mergeCell ref="D429:J429"/>
    <mergeCell ref="L429:M429"/>
    <mergeCell ref="AP429:AQ429"/>
    <mergeCell ref="A423:B423"/>
    <mergeCell ref="D423:J423"/>
    <mergeCell ref="L423:M423"/>
    <mergeCell ref="AP423:AQ423"/>
    <mergeCell ref="A425:B425"/>
    <mergeCell ref="D425:J425"/>
    <mergeCell ref="L425:M425"/>
    <mergeCell ref="AP425:AQ425"/>
    <mergeCell ref="A419:B419"/>
    <mergeCell ref="D419:J419"/>
    <mergeCell ref="L419:M419"/>
    <mergeCell ref="AP419:AQ419"/>
    <mergeCell ref="A421:B421"/>
    <mergeCell ref="D421:J421"/>
    <mergeCell ref="L421:M421"/>
    <mergeCell ref="AP421:AQ421"/>
    <mergeCell ref="A415:B415"/>
    <mergeCell ref="D415:J415"/>
    <mergeCell ref="L415:M415"/>
    <mergeCell ref="AP415:AQ415"/>
    <mergeCell ref="A417:B417"/>
    <mergeCell ref="D417:J417"/>
    <mergeCell ref="L417:M417"/>
    <mergeCell ref="AP417:AQ417"/>
    <mergeCell ref="A411:B411"/>
    <mergeCell ref="D411:J411"/>
    <mergeCell ref="L411:M411"/>
    <mergeCell ref="AP411:AQ411"/>
    <mergeCell ref="A413:B413"/>
    <mergeCell ref="D413:J413"/>
    <mergeCell ref="L413:M413"/>
    <mergeCell ref="AP413:AQ413"/>
    <mergeCell ref="A407:B407"/>
    <mergeCell ref="D407:J407"/>
    <mergeCell ref="L407:M407"/>
    <mergeCell ref="AP407:AQ407"/>
    <mergeCell ref="A409:B409"/>
    <mergeCell ref="D409:J409"/>
    <mergeCell ref="L409:M409"/>
    <mergeCell ref="AP409:AQ409"/>
    <mergeCell ref="A403:B403"/>
    <mergeCell ref="D403:J403"/>
    <mergeCell ref="L403:M403"/>
    <mergeCell ref="AP403:AQ403"/>
    <mergeCell ref="A405:B405"/>
    <mergeCell ref="D405:J405"/>
    <mergeCell ref="L405:M405"/>
    <mergeCell ref="AP405:AQ405"/>
    <mergeCell ref="A399:B399"/>
    <mergeCell ref="D399:J399"/>
    <mergeCell ref="L399:M399"/>
    <mergeCell ref="AP399:AQ399"/>
    <mergeCell ref="A401:B401"/>
    <mergeCell ref="D401:J401"/>
    <mergeCell ref="L401:M401"/>
    <mergeCell ref="AP401:AQ401"/>
    <mergeCell ref="A395:B395"/>
    <mergeCell ref="D395:J395"/>
    <mergeCell ref="L395:M395"/>
    <mergeCell ref="AP395:AQ395"/>
    <mergeCell ref="A397:B397"/>
    <mergeCell ref="D397:J397"/>
    <mergeCell ref="L397:M397"/>
    <mergeCell ref="AP397:AQ397"/>
    <mergeCell ref="A391:B391"/>
    <mergeCell ref="D391:J391"/>
    <mergeCell ref="L391:M391"/>
    <mergeCell ref="AP391:AQ391"/>
    <mergeCell ref="A393:B393"/>
    <mergeCell ref="D393:J393"/>
    <mergeCell ref="L393:M393"/>
    <mergeCell ref="AP393:AQ393"/>
    <mergeCell ref="A387:B387"/>
    <mergeCell ref="D387:J387"/>
    <mergeCell ref="L387:M387"/>
    <mergeCell ref="AP387:AQ387"/>
    <mergeCell ref="A389:B389"/>
    <mergeCell ref="D389:J389"/>
    <mergeCell ref="L389:M389"/>
    <mergeCell ref="AP389:AQ389"/>
    <mergeCell ref="A383:B383"/>
    <mergeCell ref="D383:J383"/>
    <mergeCell ref="L383:M383"/>
    <mergeCell ref="AP383:AQ383"/>
    <mergeCell ref="A385:B385"/>
    <mergeCell ref="D385:J385"/>
    <mergeCell ref="L385:M385"/>
    <mergeCell ref="AP385:AQ385"/>
    <mergeCell ref="A379:B379"/>
    <mergeCell ref="D379:J379"/>
    <mergeCell ref="L379:M379"/>
    <mergeCell ref="AP379:AQ379"/>
    <mergeCell ref="A381:B381"/>
    <mergeCell ref="D381:J381"/>
    <mergeCell ref="L381:M381"/>
    <mergeCell ref="AP381:AQ381"/>
    <mergeCell ref="A375:B375"/>
    <mergeCell ref="D375:J375"/>
    <mergeCell ref="L375:M375"/>
    <mergeCell ref="AP375:AQ375"/>
    <mergeCell ref="A377:B377"/>
    <mergeCell ref="D377:J377"/>
    <mergeCell ref="L377:M377"/>
    <mergeCell ref="AP377:AQ377"/>
    <mergeCell ref="A371:B371"/>
    <mergeCell ref="D371:J371"/>
    <mergeCell ref="L371:M371"/>
    <mergeCell ref="AP371:AQ371"/>
    <mergeCell ref="A373:B373"/>
    <mergeCell ref="D373:J373"/>
    <mergeCell ref="L373:M373"/>
    <mergeCell ref="AP373:AQ373"/>
    <mergeCell ref="A367:B367"/>
    <mergeCell ref="D367:J367"/>
    <mergeCell ref="L367:M367"/>
    <mergeCell ref="AP367:AQ367"/>
    <mergeCell ref="A369:B369"/>
    <mergeCell ref="D369:J369"/>
    <mergeCell ref="L369:M369"/>
    <mergeCell ref="AP369:AQ369"/>
    <mergeCell ref="A363:B363"/>
    <mergeCell ref="D363:J363"/>
    <mergeCell ref="L363:M363"/>
    <mergeCell ref="AP363:AQ363"/>
    <mergeCell ref="A365:B365"/>
    <mergeCell ref="D365:J365"/>
    <mergeCell ref="L365:M365"/>
    <mergeCell ref="AP365:AQ365"/>
    <mergeCell ref="A359:B359"/>
    <mergeCell ref="D359:J359"/>
    <mergeCell ref="L359:M359"/>
    <mergeCell ref="AP359:AQ359"/>
    <mergeCell ref="A361:B361"/>
    <mergeCell ref="D361:J361"/>
    <mergeCell ref="L361:M361"/>
    <mergeCell ref="AP361:AQ361"/>
    <mergeCell ref="A355:B355"/>
    <mergeCell ref="D355:J355"/>
    <mergeCell ref="L355:M355"/>
    <mergeCell ref="AP355:AQ355"/>
    <mergeCell ref="A357:B357"/>
    <mergeCell ref="D357:J357"/>
    <mergeCell ref="L357:M357"/>
    <mergeCell ref="AP357:AQ357"/>
    <mergeCell ref="A351:B351"/>
    <mergeCell ref="D351:J351"/>
    <mergeCell ref="L351:M351"/>
    <mergeCell ref="AP351:AQ351"/>
    <mergeCell ref="A353:B353"/>
    <mergeCell ref="D353:J353"/>
    <mergeCell ref="L353:M353"/>
    <mergeCell ref="AP353:AQ353"/>
    <mergeCell ref="A347:B347"/>
    <mergeCell ref="D347:J347"/>
    <mergeCell ref="L347:M347"/>
    <mergeCell ref="AP347:AQ347"/>
    <mergeCell ref="A349:B349"/>
    <mergeCell ref="D349:J349"/>
    <mergeCell ref="L349:M349"/>
    <mergeCell ref="AP349:AQ349"/>
    <mergeCell ref="A343:B343"/>
    <mergeCell ref="D343:J343"/>
    <mergeCell ref="L343:M343"/>
    <mergeCell ref="AP343:AQ343"/>
    <mergeCell ref="A345:M345"/>
    <mergeCell ref="AP345:AQ345"/>
    <mergeCell ref="A339:B339"/>
    <mergeCell ref="D339:J339"/>
    <mergeCell ref="L339:M339"/>
    <mergeCell ref="AP339:AQ339"/>
    <mergeCell ref="A341:B341"/>
    <mergeCell ref="D341:J341"/>
    <mergeCell ref="L341:M341"/>
    <mergeCell ref="AP341:AQ341"/>
    <mergeCell ref="A335:B335"/>
    <mergeCell ref="D335:J335"/>
    <mergeCell ref="L335:M335"/>
    <mergeCell ref="AP335:AQ335"/>
    <mergeCell ref="A337:B337"/>
    <mergeCell ref="D337:J337"/>
    <mergeCell ref="L337:M337"/>
    <mergeCell ref="AP337:AQ337"/>
    <mergeCell ref="A331:B331"/>
    <mergeCell ref="D331:J331"/>
    <mergeCell ref="L331:M331"/>
    <mergeCell ref="AP331:AQ331"/>
    <mergeCell ref="A333:B333"/>
    <mergeCell ref="D333:J333"/>
    <mergeCell ref="L333:M333"/>
    <mergeCell ref="AP333:AQ333"/>
    <mergeCell ref="A327:B327"/>
    <mergeCell ref="D327:J327"/>
    <mergeCell ref="L327:M327"/>
    <mergeCell ref="AP327:AQ327"/>
    <mergeCell ref="A329:B329"/>
    <mergeCell ref="D329:J329"/>
    <mergeCell ref="L329:M329"/>
    <mergeCell ref="AP329:AQ329"/>
    <mergeCell ref="A323:B323"/>
    <mergeCell ref="D323:J323"/>
    <mergeCell ref="L323:M323"/>
    <mergeCell ref="AP323:AQ323"/>
    <mergeCell ref="A325:B325"/>
    <mergeCell ref="D325:J325"/>
    <mergeCell ref="L325:M325"/>
    <mergeCell ref="AP325:AQ325"/>
    <mergeCell ref="A319:B319"/>
    <mergeCell ref="D319:J319"/>
    <mergeCell ref="L319:M319"/>
    <mergeCell ref="AP319:AQ319"/>
    <mergeCell ref="A321:B321"/>
    <mergeCell ref="D321:J321"/>
    <mergeCell ref="L321:M321"/>
    <mergeCell ref="AP321:AQ321"/>
    <mergeCell ref="A315:B315"/>
    <mergeCell ref="D315:J315"/>
    <mergeCell ref="L315:M315"/>
    <mergeCell ref="AP315:AQ315"/>
    <mergeCell ref="A317:B317"/>
    <mergeCell ref="D317:J317"/>
    <mergeCell ref="L317:M317"/>
    <mergeCell ref="AP317:AQ317"/>
    <mergeCell ref="A311:B311"/>
    <mergeCell ref="D311:J311"/>
    <mergeCell ref="L311:M311"/>
    <mergeCell ref="AP311:AQ311"/>
    <mergeCell ref="A313:B313"/>
    <mergeCell ref="D313:J313"/>
    <mergeCell ref="L313:M313"/>
    <mergeCell ref="AP313:AQ313"/>
    <mergeCell ref="A307:B307"/>
    <mergeCell ref="D307:J307"/>
    <mergeCell ref="L307:M307"/>
    <mergeCell ref="AP307:AQ307"/>
    <mergeCell ref="A309:B309"/>
    <mergeCell ref="D309:J309"/>
    <mergeCell ref="L309:M309"/>
    <mergeCell ref="AP309:AQ309"/>
    <mergeCell ref="A303:B303"/>
    <mergeCell ref="D303:J303"/>
    <mergeCell ref="L303:M303"/>
    <mergeCell ref="AP303:AQ303"/>
    <mergeCell ref="A305:B305"/>
    <mergeCell ref="D305:J305"/>
    <mergeCell ref="L305:M305"/>
    <mergeCell ref="AP305:AQ305"/>
    <mergeCell ref="A299:B299"/>
    <mergeCell ref="D299:J299"/>
    <mergeCell ref="L299:M299"/>
    <mergeCell ref="AP299:AQ299"/>
    <mergeCell ref="A301:B301"/>
    <mergeCell ref="D301:J301"/>
    <mergeCell ref="L301:M301"/>
    <mergeCell ref="AP301:AQ301"/>
    <mergeCell ref="A295:B295"/>
    <mergeCell ref="D295:J295"/>
    <mergeCell ref="L295:M295"/>
    <mergeCell ref="AP295:AQ295"/>
    <mergeCell ref="A297:B297"/>
    <mergeCell ref="D297:J297"/>
    <mergeCell ref="L297:M297"/>
    <mergeCell ref="AP297:AQ297"/>
    <mergeCell ref="A291:B291"/>
    <mergeCell ref="D291:J291"/>
    <mergeCell ref="L291:M291"/>
    <mergeCell ref="AP291:AQ291"/>
    <mergeCell ref="A293:B293"/>
    <mergeCell ref="D293:J293"/>
    <mergeCell ref="L293:M293"/>
    <mergeCell ref="AP293:AQ293"/>
    <mergeCell ref="A287:B287"/>
    <mergeCell ref="D287:J287"/>
    <mergeCell ref="L287:M287"/>
    <mergeCell ref="AP287:AQ287"/>
    <mergeCell ref="A289:B289"/>
    <mergeCell ref="D289:J289"/>
    <mergeCell ref="L289:M289"/>
    <mergeCell ref="AP289:AQ289"/>
    <mergeCell ref="A283:B283"/>
    <mergeCell ref="D283:J283"/>
    <mergeCell ref="L283:M283"/>
    <mergeCell ref="AP283:AQ283"/>
    <mergeCell ref="A285:B285"/>
    <mergeCell ref="D285:J285"/>
    <mergeCell ref="L285:M285"/>
    <mergeCell ref="AP285:AQ285"/>
    <mergeCell ref="A279:B279"/>
    <mergeCell ref="D279:J279"/>
    <mergeCell ref="L279:M279"/>
    <mergeCell ref="AP279:AQ279"/>
    <mergeCell ref="A281:B281"/>
    <mergeCell ref="D281:J281"/>
    <mergeCell ref="L281:M281"/>
    <mergeCell ref="AP281:AQ281"/>
    <mergeCell ref="A275:B275"/>
    <mergeCell ref="D275:J275"/>
    <mergeCell ref="L275:M275"/>
    <mergeCell ref="AP275:AQ275"/>
    <mergeCell ref="A277:B277"/>
    <mergeCell ref="D277:J277"/>
    <mergeCell ref="L277:M277"/>
    <mergeCell ref="AP277:AQ277"/>
    <mergeCell ref="A271:B271"/>
    <mergeCell ref="D271:J271"/>
    <mergeCell ref="L271:M271"/>
    <mergeCell ref="AP271:AQ271"/>
    <mergeCell ref="A273:B273"/>
    <mergeCell ref="D273:J273"/>
    <mergeCell ref="L273:M273"/>
    <mergeCell ref="AP273:AQ273"/>
    <mergeCell ref="A267:B267"/>
    <mergeCell ref="D267:J267"/>
    <mergeCell ref="L267:M267"/>
    <mergeCell ref="AP267:AQ267"/>
    <mergeCell ref="A269:B269"/>
    <mergeCell ref="D269:J269"/>
    <mergeCell ref="L269:M269"/>
    <mergeCell ref="AP269:AQ269"/>
    <mergeCell ref="A263:M263"/>
    <mergeCell ref="AP263:AQ263"/>
    <mergeCell ref="A265:B265"/>
    <mergeCell ref="D265:J265"/>
    <mergeCell ref="L265:M265"/>
    <mergeCell ref="AP265:AQ265"/>
    <mergeCell ref="A259:B259"/>
    <mergeCell ref="D259:J259"/>
    <mergeCell ref="L259:M259"/>
    <mergeCell ref="AP259:AQ259"/>
    <mergeCell ref="A261:B261"/>
    <mergeCell ref="D261:J261"/>
    <mergeCell ref="L261:M261"/>
    <mergeCell ref="AP261:AQ261"/>
    <mergeCell ref="A255:B255"/>
    <mergeCell ref="D255:J255"/>
    <mergeCell ref="L255:M255"/>
    <mergeCell ref="AP255:AQ255"/>
    <mergeCell ref="A257:B257"/>
    <mergeCell ref="D257:J257"/>
    <mergeCell ref="L257:M257"/>
    <mergeCell ref="AP257:AQ257"/>
    <mergeCell ref="A251:B251"/>
    <mergeCell ref="D251:J251"/>
    <mergeCell ref="L251:M251"/>
    <mergeCell ref="AP251:AQ251"/>
    <mergeCell ref="A253:B253"/>
    <mergeCell ref="D253:J253"/>
    <mergeCell ref="L253:M253"/>
    <mergeCell ref="AP253:AQ253"/>
    <mergeCell ref="A247:B247"/>
    <mergeCell ref="D247:J247"/>
    <mergeCell ref="L247:M247"/>
    <mergeCell ref="AP247:AQ247"/>
    <mergeCell ref="A249:M249"/>
    <mergeCell ref="AP249:AQ249"/>
    <mergeCell ref="A243:B243"/>
    <mergeCell ref="D243:J243"/>
    <mergeCell ref="L243:M243"/>
    <mergeCell ref="AP243:AQ243"/>
    <mergeCell ref="A245:B245"/>
    <mergeCell ref="D245:J245"/>
    <mergeCell ref="L245:M245"/>
    <mergeCell ref="AP245:AQ245"/>
    <mergeCell ref="A239:B239"/>
    <mergeCell ref="D239:J239"/>
    <mergeCell ref="L239:M239"/>
    <mergeCell ref="AP239:AQ239"/>
    <mergeCell ref="A241:B241"/>
    <mergeCell ref="D241:J241"/>
    <mergeCell ref="L241:M241"/>
    <mergeCell ref="AP241:AQ241"/>
    <mergeCell ref="A235:B235"/>
    <mergeCell ref="D235:J235"/>
    <mergeCell ref="L235:M235"/>
    <mergeCell ref="AP235:AQ235"/>
    <mergeCell ref="A237:B237"/>
    <mergeCell ref="D237:J237"/>
    <mergeCell ref="L237:M237"/>
    <mergeCell ref="AP237:AQ237"/>
    <mergeCell ref="A231:B231"/>
    <mergeCell ref="D231:J231"/>
    <mergeCell ref="L231:M231"/>
    <mergeCell ref="AP231:AQ231"/>
    <mergeCell ref="A233:B233"/>
    <mergeCell ref="D233:J233"/>
    <mergeCell ref="L233:M233"/>
    <mergeCell ref="AP233:AQ233"/>
    <mergeCell ref="A227:B227"/>
    <mergeCell ref="D227:J227"/>
    <mergeCell ref="L227:M227"/>
    <mergeCell ref="AP227:AQ227"/>
    <mergeCell ref="A229:M229"/>
    <mergeCell ref="AP229:AQ229"/>
    <mergeCell ref="A223:B223"/>
    <mergeCell ref="D223:J223"/>
    <mergeCell ref="L223:M223"/>
    <mergeCell ref="AP223:AQ223"/>
    <mergeCell ref="A225:B225"/>
    <mergeCell ref="D225:J225"/>
    <mergeCell ref="L225:M225"/>
    <mergeCell ref="AP225:AQ225"/>
    <mergeCell ref="A219:B219"/>
    <mergeCell ref="D219:J219"/>
    <mergeCell ref="L219:M219"/>
    <mergeCell ref="AP219:AQ219"/>
    <mergeCell ref="A221:B221"/>
    <mergeCell ref="D221:J221"/>
    <mergeCell ref="L221:M221"/>
    <mergeCell ref="AP221:AQ221"/>
    <mergeCell ref="A215:B215"/>
    <mergeCell ref="D215:J215"/>
    <mergeCell ref="L215:M215"/>
    <mergeCell ref="AP215:AQ215"/>
    <mergeCell ref="A217:B217"/>
    <mergeCell ref="D217:J217"/>
    <mergeCell ref="L217:M217"/>
    <mergeCell ref="AP217:AQ217"/>
    <mergeCell ref="A211:B211"/>
    <mergeCell ref="D211:J211"/>
    <mergeCell ref="L211:M211"/>
    <mergeCell ref="AP211:AQ211"/>
    <mergeCell ref="A213:B213"/>
    <mergeCell ref="D213:J213"/>
    <mergeCell ref="L213:M213"/>
    <mergeCell ref="AP213:AQ213"/>
    <mergeCell ref="A207:B207"/>
    <mergeCell ref="D207:J207"/>
    <mergeCell ref="L207:M207"/>
    <mergeCell ref="AP207:AQ207"/>
    <mergeCell ref="A209:B209"/>
    <mergeCell ref="D209:J209"/>
    <mergeCell ref="L209:M209"/>
    <mergeCell ref="AP209:AQ209"/>
    <mergeCell ref="A203:B203"/>
    <mergeCell ref="D203:J203"/>
    <mergeCell ref="L203:M203"/>
    <mergeCell ref="AP203:AQ203"/>
    <mergeCell ref="A205:B205"/>
    <mergeCell ref="D205:J205"/>
    <mergeCell ref="L205:M205"/>
    <mergeCell ref="AP205:AQ205"/>
    <mergeCell ref="A199:B199"/>
    <mergeCell ref="D199:J199"/>
    <mergeCell ref="L199:M199"/>
    <mergeCell ref="AP199:AQ199"/>
    <mergeCell ref="A201:B201"/>
    <mergeCell ref="D201:J201"/>
    <mergeCell ref="L201:M201"/>
    <mergeCell ref="AP201:AQ201"/>
    <mergeCell ref="A195:B195"/>
    <mergeCell ref="D195:J195"/>
    <mergeCell ref="L195:M195"/>
    <mergeCell ref="AP195:AQ195"/>
    <mergeCell ref="A197:B197"/>
    <mergeCell ref="D197:J197"/>
    <mergeCell ref="L197:M197"/>
    <mergeCell ref="AP197:AQ197"/>
    <mergeCell ref="A191:M191"/>
    <mergeCell ref="AP191:AQ191"/>
    <mergeCell ref="A193:B193"/>
    <mergeCell ref="D193:J193"/>
    <mergeCell ref="L193:M193"/>
    <mergeCell ref="AP193:AQ193"/>
    <mergeCell ref="A187:B187"/>
    <mergeCell ref="D187:J187"/>
    <mergeCell ref="L187:M187"/>
    <mergeCell ref="AP187:AQ187"/>
    <mergeCell ref="A189:B189"/>
    <mergeCell ref="D189:J189"/>
    <mergeCell ref="L189:M189"/>
    <mergeCell ref="AP189:AQ189"/>
    <mergeCell ref="A183:B183"/>
    <mergeCell ref="D183:J183"/>
    <mergeCell ref="L183:M183"/>
    <mergeCell ref="AP183:AQ183"/>
    <mergeCell ref="A185:B185"/>
    <mergeCell ref="D185:J185"/>
    <mergeCell ref="L185:M185"/>
    <mergeCell ref="AP185:AQ185"/>
    <mergeCell ref="A179:B179"/>
    <mergeCell ref="D179:J179"/>
    <mergeCell ref="L179:M179"/>
    <mergeCell ref="AP179:AQ179"/>
    <mergeCell ref="A181:B181"/>
    <mergeCell ref="D181:J181"/>
    <mergeCell ref="L181:M181"/>
    <mergeCell ref="AP181:AQ181"/>
    <mergeCell ref="A175:B175"/>
    <mergeCell ref="D175:J175"/>
    <mergeCell ref="L175:M175"/>
    <mergeCell ref="AP175:AQ175"/>
    <mergeCell ref="A177:B177"/>
    <mergeCell ref="D177:J177"/>
    <mergeCell ref="L177:M177"/>
    <mergeCell ref="AP177:AQ177"/>
    <mergeCell ref="A171:B171"/>
    <mergeCell ref="D171:J171"/>
    <mergeCell ref="L171:M171"/>
    <mergeCell ref="AP171:AQ171"/>
    <mergeCell ref="A173:B173"/>
    <mergeCell ref="D173:J173"/>
    <mergeCell ref="L173:M173"/>
    <mergeCell ref="AP173:AQ173"/>
    <mergeCell ref="A166:B166"/>
    <mergeCell ref="D166:J166"/>
    <mergeCell ref="L166:M166"/>
    <mergeCell ref="AP166:AQ166"/>
    <mergeCell ref="A168:B168"/>
    <mergeCell ref="D168:J168"/>
    <mergeCell ref="L168:M168"/>
    <mergeCell ref="AP168:AQ168"/>
    <mergeCell ref="A162:B162"/>
    <mergeCell ref="D162:J162"/>
    <mergeCell ref="L162:M162"/>
    <mergeCell ref="AP162:AQ162"/>
    <mergeCell ref="A164:B164"/>
    <mergeCell ref="D164:J164"/>
    <mergeCell ref="L164:M164"/>
    <mergeCell ref="AP164:AQ164"/>
    <mergeCell ref="A158:B158"/>
    <mergeCell ref="D158:J158"/>
    <mergeCell ref="L158:M158"/>
    <mergeCell ref="AP158:AQ158"/>
    <mergeCell ref="A160:B160"/>
    <mergeCell ref="D160:J160"/>
    <mergeCell ref="L160:M160"/>
    <mergeCell ref="AP160:AQ160"/>
    <mergeCell ref="A154:B154"/>
    <mergeCell ref="D154:J154"/>
    <mergeCell ref="L154:M154"/>
    <mergeCell ref="AP154:AQ154"/>
    <mergeCell ref="A156:B156"/>
    <mergeCell ref="D156:J156"/>
    <mergeCell ref="L156:M156"/>
    <mergeCell ref="AP156:AQ156"/>
    <mergeCell ref="A150:B150"/>
    <mergeCell ref="D150:J150"/>
    <mergeCell ref="L150:M150"/>
    <mergeCell ref="AP150:AQ150"/>
    <mergeCell ref="A152:B152"/>
    <mergeCell ref="D152:J152"/>
    <mergeCell ref="L152:M152"/>
    <mergeCell ref="AP152:AQ152"/>
    <mergeCell ref="A146:B146"/>
    <mergeCell ref="D146:J146"/>
    <mergeCell ref="L146:M146"/>
    <mergeCell ref="AP146:AQ146"/>
    <mergeCell ref="A148:B148"/>
    <mergeCell ref="D148:J148"/>
    <mergeCell ref="L148:M148"/>
    <mergeCell ref="AP148:AQ148"/>
    <mergeCell ref="A142:B142"/>
    <mergeCell ref="D142:J142"/>
    <mergeCell ref="L142:M142"/>
    <mergeCell ref="AP142:AQ142"/>
    <mergeCell ref="A144:B144"/>
    <mergeCell ref="D144:J144"/>
    <mergeCell ref="L144:M144"/>
    <mergeCell ref="AP144:AQ144"/>
    <mergeCell ref="A138:B138"/>
    <mergeCell ref="D138:J138"/>
    <mergeCell ref="L138:M138"/>
    <mergeCell ref="AP138:AQ138"/>
    <mergeCell ref="A140:B140"/>
    <mergeCell ref="D140:J140"/>
    <mergeCell ref="L140:M140"/>
    <mergeCell ref="AP140:AQ140"/>
    <mergeCell ref="A134:B134"/>
    <mergeCell ref="D134:J134"/>
    <mergeCell ref="L134:M134"/>
    <mergeCell ref="AP134:AQ134"/>
    <mergeCell ref="A136:B136"/>
    <mergeCell ref="D136:J136"/>
    <mergeCell ref="L136:M136"/>
    <mergeCell ref="AP136:AQ136"/>
    <mergeCell ref="A128:B128"/>
    <mergeCell ref="D128:J128"/>
    <mergeCell ref="L128:M128"/>
    <mergeCell ref="AP128:AQ128"/>
    <mergeCell ref="AP130:AQ130"/>
    <mergeCell ref="A132:B132"/>
    <mergeCell ref="D132:J132"/>
    <mergeCell ref="L132:M132"/>
    <mergeCell ref="AP132:AQ132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1:B121"/>
    <mergeCell ref="D121:J121"/>
    <mergeCell ref="L121:M121"/>
    <mergeCell ref="AP121:AQ121"/>
    <mergeCell ref="A123:B123"/>
    <mergeCell ref="D123:J123"/>
    <mergeCell ref="L123:M123"/>
    <mergeCell ref="AP123:AQ123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2017-05-08T15:43:02Z</dcterms:created>
  <dcterms:modified xsi:type="dcterms:W3CDTF">2017-05-08T15:43:55Z</dcterms:modified>
</cp:coreProperties>
</file>