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7500"/>
  </bookViews>
  <sheets>
    <sheet name="samenvatting" sheetId="1" r:id="rId1"/>
  </sheets>
  <externalReferences>
    <externalReference r:id="rId2"/>
    <externalReference r:id="rId3"/>
    <externalReference r:id="rId4"/>
  </externalReferences>
  <definedNames>
    <definedName name="LEDEN">#REF!</definedName>
    <definedName name="SP_01">[3]Deelnemers!$F$6</definedName>
    <definedName name="SP_02">[3]Deelnemers!$F$7</definedName>
  </definedNames>
  <calcPr calcId="145621"/>
</workbook>
</file>

<file path=xl/calcChain.xml><?xml version="1.0" encoding="utf-8"?>
<calcChain xmlns="http://schemas.openxmlformats.org/spreadsheetml/2006/main">
  <c r="AW275" i="1" l="1"/>
  <c r="AV275" i="1"/>
  <c r="AP275" i="1" s="1"/>
  <c r="AS275" i="1" s="1"/>
  <c r="P275" i="1"/>
  <c r="O275" i="1"/>
  <c r="L275" i="1"/>
  <c r="D275" i="1"/>
  <c r="AW273" i="1"/>
  <c r="AV273" i="1"/>
  <c r="AP273" i="1" s="1"/>
  <c r="AS273" i="1" s="1"/>
  <c r="P273" i="1"/>
  <c r="O273" i="1"/>
  <c r="L273" i="1"/>
  <c r="D273" i="1"/>
  <c r="AW271" i="1"/>
  <c r="AV271" i="1"/>
  <c r="AP271" i="1" s="1"/>
  <c r="AS271" i="1" s="1"/>
  <c r="P271" i="1"/>
  <c r="O271" i="1"/>
  <c r="L271" i="1"/>
  <c r="D271" i="1"/>
  <c r="AW269" i="1"/>
  <c r="AV269" i="1"/>
  <c r="AP269" i="1" s="1"/>
  <c r="AS269" i="1" s="1"/>
  <c r="P269" i="1"/>
  <c r="O269" i="1"/>
  <c r="L269" i="1"/>
  <c r="D269" i="1"/>
  <c r="AW267" i="1"/>
  <c r="AV267" i="1"/>
  <c r="AP267" i="1" s="1"/>
  <c r="AS267" i="1" s="1"/>
  <c r="P267" i="1"/>
  <c r="O267" i="1"/>
  <c r="L267" i="1"/>
  <c r="D267" i="1"/>
  <c r="AW265" i="1"/>
  <c r="AV265" i="1"/>
  <c r="AP265" i="1" s="1"/>
  <c r="AS265" i="1" s="1"/>
  <c r="P265" i="1"/>
  <c r="O265" i="1"/>
  <c r="L265" i="1"/>
  <c r="D265" i="1"/>
  <c r="AW261" i="1"/>
  <c r="AV261" i="1"/>
  <c r="AP261" i="1" s="1"/>
  <c r="AS261" i="1" s="1"/>
  <c r="O261" i="1"/>
  <c r="L261" i="1"/>
  <c r="D261" i="1"/>
  <c r="AW259" i="1"/>
  <c r="AV259" i="1"/>
  <c r="AP259" i="1" s="1"/>
  <c r="AS259" i="1" s="1"/>
  <c r="O259" i="1"/>
  <c r="L259" i="1"/>
  <c r="D259" i="1"/>
  <c r="AW257" i="1"/>
  <c r="AV257" i="1"/>
  <c r="AP257" i="1"/>
  <c r="AS257" i="1" s="1"/>
  <c r="O257" i="1"/>
  <c r="L257" i="1"/>
  <c r="D257" i="1"/>
  <c r="AW255" i="1"/>
  <c r="AV255" i="1"/>
  <c r="AP255" i="1"/>
  <c r="AS255" i="1" s="1"/>
  <c r="O255" i="1"/>
  <c r="L255" i="1"/>
  <c r="D255" i="1"/>
  <c r="AW253" i="1"/>
  <c r="AV253" i="1"/>
  <c r="AP253" i="1" s="1"/>
  <c r="AS253" i="1" s="1"/>
  <c r="P253" i="1"/>
  <c r="O253" i="1"/>
  <c r="L253" i="1"/>
  <c r="D253" i="1"/>
  <c r="AW251" i="1"/>
  <c r="AV251" i="1"/>
  <c r="AP251" i="1" s="1"/>
  <c r="AS251" i="1" s="1"/>
  <c r="P251" i="1"/>
  <c r="O251" i="1"/>
  <c r="L251" i="1"/>
  <c r="D251" i="1"/>
  <c r="AW247" i="1"/>
  <c r="AV247" i="1"/>
  <c r="AP247" i="1" s="1"/>
  <c r="AS247" i="1" s="1"/>
  <c r="O247" i="1"/>
  <c r="L247" i="1"/>
  <c r="D247" i="1"/>
  <c r="AW245" i="1"/>
  <c r="AV245" i="1"/>
  <c r="AP245" i="1" s="1"/>
  <c r="AS245" i="1" s="1"/>
  <c r="O245" i="1"/>
  <c r="L245" i="1"/>
  <c r="D245" i="1"/>
  <c r="AW243" i="1"/>
  <c r="AV243" i="1"/>
  <c r="AP243" i="1"/>
  <c r="AS243" i="1" s="1"/>
  <c r="O243" i="1"/>
  <c r="L243" i="1"/>
  <c r="D243" i="1"/>
  <c r="AW241" i="1"/>
  <c r="AV241" i="1"/>
  <c r="AP241" i="1"/>
  <c r="AS241" i="1" s="1"/>
  <c r="O241" i="1"/>
  <c r="L241" i="1"/>
  <c r="D241" i="1"/>
  <c r="AW239" i="1"/>
  <c r="AV239" i="1"/>
  <c r="AP239" i="1" s="1"/>
  <c r="AS239" i="1" s="1"/>
  <c r="O239" i="1"/>
  <c r="L239" i="1"/>
  <c r="D239" i="1"/>
  <c r="AW237" i="1"/>
  <c r="AV237" i="1"/>
  <c r="AP237" i="1" s="1"/>
  <c r="AS237" i="1" s="1"/>
  <c r="O237" i="1"/>
  <c r="L237" i="1"/>
  <c r="D237" i="1"/>
  <c r="AW235" i="1"/>
  <c r="AV235" i="1"/>
  <c r="AP235" i="1"/>
  <c r="AS235" i="1" s="1"/>
  <c r="P235" i="1"/>
  <c r="O235" i="1"/>
  <c r="L235" i="1"/>
  <c r="D235" i="1"/>
  <c r="AW233" i="1"/>
  <c r="AV233" i="1"/>
  <c r="AP233" i="1"/>
  <c r="AS233" i="1" s="1"/>
  <c r="P233" i="1"/>
  <c r="O233" i="1"/>
  <c r="L233" i="1"/>
  <c r="D233" i="1"/>
  <c r="AW231" i="1"/>
  <c r="AV231" i="1"/>
  <c r="AP231" i="1"/>
  <c r="AS231" i="1" s="1"/>
  <c r="P231" i="1"/>
  <c r="O231" i="1"/>
  <c r="L231" i="1"/>
  <c r="D231" i="1"/>
  <c r="AW227" i="1"/>
  <c r="AV227" i="1"/>
  <c r="AP227" i="1"/>
  <c r="AS227" i="1" s="1"/>
  <c r="O227" i="1"/>
  <c r="L227" i="1"/>
  <c r="D227" i="1"/>
  <c r="AW225" i="1"/>
  <c r="AV225" i="1"/>
  <c r="AP225" i="1"/>
  <c r="AS225" i="1" s="1"/>
  <c r="O225" i="1"/>
  <c r="L225" i="1"/>
  <c r="D225" i="1"/>
  <c r="AW223" i="1"/>
  <c r="AV223" i="1"/>
  <c r="AP223" i="1" s="1"/>
  <c r="AS223" i="1" s="1"/>
  <c r="O223" i="1"/>
  <c r="L223" i="1"/>
  <c r="D223" i="1"/>
  <c r="AW221" i="1"/>
  <c r="AV221" i="1"/>
  <c r="AP221" i="1" s="1"/>
  <c r="AS221" i="1" s="1"/>
  <c r="P221" i="1"/>
  <c r="O221" i="1"/>
  <c r="L221" i="1"/>
  <c r="D221" i="1"/>
  <c r="AW219" i="1"/>
  <c r="AV219" i="1"/>
  <c r="AP219" i="1" s="1"/>
  <c r="AS219" i="1" s="1"/>
  <c r="P219" i="1"/>
  <c r="O219" i="1"/>
  <c r="L219" i="1"/>
  <c r="D219" i="1"/>
  <c r="AW217" i="1"/>
  <c r="AV217" i="1"/>
  <c r="AP217" i="1" s="1"/>
  <c r="AS217" i="1" s="1"/>
  <c r="P217" i="1"/>
  <c r="O217" i="1"/>
  <c r="L217" i="1"/>
  <c r="D217" i="1"/>
  <c r="AW215" i="1"/>
  <c r="AV215" i="1"/>
  <c r="AP215" i="1" s="1"/>
  <c r="AS215" i="1" s="1"/>
  <c r="P215" i="1"/>
  <c r="O215" i="1"/>
  <c r="L215" i="1"/>
  <c r="D215" i="1"/>
  <c r="AW213" i="1"/>
  <c r="AV213" i="1"/>
  <c r="AP213" i="1" s="1"/>
  <c r="AS213" i="1" s="1"/>
  <c r="P213" i="1"/>
  <c r="O213" i="1"/>
  <c r="L213" i="1"/>
  <c r="D213" i="1"/>
  <c r="AW211" i="1"/>
  <c r="AV211" i="1"/>
  <c r="AP211" i="1" s="1"/>
  <c r="AS211" i="1" s="1"/>
  <c r="P211" i="1"/>
  <c r="O211" i="1"/>
  <c r="L211" i="1"/>
  <c r="D211" i="1"/>
  <c r="AW209" i="1"/>
  <c r="AV209" i="1"/>
  <c r="AP209" i="1" s="1"/>
  <c r="AS209" i="1" s="1"/>
  <c r="P209" i="1"/>
  <c r="O209" i="1"/>
  <c r="L209" i="1"/>
  <c r="D209" i="1"/>
  <c r="AW207" i="1"/>
  <c r="AV207" i="1"/>
  <c r="AP207" i="1" s="1"/>
  <c r="AS207" i="1" s="1"/>
  <c r="P207" i="1"/>
  <c r="O207" i="1"/>
  <c r="L207" i="1"/>
  <c r="D207" i="1"/>
  <c r="AW205" i="1"/>
  <c r="AV205" i="1"/>
  <c r="AP205" i="1" s="1"/>
  <c r="AS205" i="1" s="1"/>
  <c r="P205" i="1"/>
  <c r="O205" i="1"/>
  <c r="L205" i="1"/>
  <c r="D205" i="1"/>
  <c r="AW203" i="1"/>
  <c r="AV203" i="1"/>
  <c r="AP203" i="1" s="1"/>
  <c r="AS203" i="1" s="1"/>
  <c r="P203" i="1"/>
  <c r="O203" i="1"/>
  <c r="L203" i="1"/>
  <c r="D203" i="1"/>
  <c r="AW201" i="1"/>
  <c r="AV201" i="1"/>
  <c r="AP201" i="1" s="1"/>
  <c r="AS201" i="1" s="1"/>
  <c r="P201" i="1"/>
  <c r="O201" i="1"/>
  <c r="L201" i="1"/>
  <c r="D201" i="1"/>
  <c r="AW199" i="1"/>
  <c r="AV199" i="1"/>
  <c r="AP199" i="1" s="1"/>
  <c r="AS199" i="1" s="1"/>
  <c r="P199" i="1"/>
  <c r="O199" i="1"/>
  <c r="L199" i="1"/>
  <c r="D199" i="1"/>
  <c r="AW197" i="1"/>
  <c r="AV197" i="1"/>
  <c r="AP197" i="1" s="1"/>
  <c r="AS197" i="1" s="1"/>
  <c r="P197" i="1"/>
  <c r="O197" i="1"/>
  <c r="L197" i="1"/>
  <c r="D197" i="1"/>
  <c r="AW195" i="1"/>
  <c r="AV195" i="1"/>
  <c r="AP195" i="1" s="1"/>
  <c r="AS195" i="1" s="1"/>
  <c r="P195" i="1"/>
  <c r="O195" i="1"/>
  <c r="L195" i="1"/>
  <c r="D195" i="1"/>
  <c r="AW193" i="1"/>
  <c r="AV193" i="1"/>
  <c r="AP193" i="1" s="1"/>
  <c r="AS193" i="1" s="1"/>
  <c r="P193" i="1"/>
  <c r="O193" i="1"/>
  <c r="L193" i="1"/>
  <c r="D193" i="1"/>
  <c r="AW185" i="1"/>
  <c r="AV185" i="1"/>
  <c r="AP185" i="1" s="1"/>
  <c r="AS185" i="1" s="1"/>
  <c r="P185" i="1"/>
  <c r="O185" i="1"/>
  <c r="L185" i="1"/>
  <c r="D185" i="1"/>
  <c r="AW183" i="1"/>
  <c r="AV183" i="1"/>
  <c r="AP183" i="1" s="1"/>
  <c r="AS183" i="1" s="1"/>
  <c r="P183" i="1"/>
  <c r="O183" i="1"/>
  <c r="L183" i="1"/>
  <c r="D183" i="1"/>
  <c r="AW181" i="1"/>
  <c r="AV181" i="1"/>
  <c r="AP181" i="1" s="1"/>
  <c r="AS181" i="1" s="1"/>
  <c r="P181" i="1"/>
  <c r="O181" i="1"/>
  <c r="L181" i="1"/>
  <c r="D181" i="1"/>
  <c r="AW179" i="1"/>
  <c r="AV179" i="1"/>
  <c r="AP179" i="1" s="1"/>
  <c r="AS179" i="1" s="1"/>
  <c r="P179" i="1"/>
  <c r="O179" i="1"/>
  <c r="L179" i="1"/>
  <c r="D179" i="1"/>
  <c r="AW177" i="1"/>
  <c r="AV177" i="1"/>
  <c r="AP177" i="1" s="1"/>
  <c r="AS177" i="1" s="1"/>
  <c r="P177" i="1"/>
  <c r="O177" i="1"/>
  <c r="L177" i="1"/>
  <c r="D177" i="1"/>
  <c r="AW175" i="1"/>
  <c r="AV175" i="1"/>
  <c r="AP175" i="1" s="1"/>
  <c r="AS175" i="1" s="1"/>
  <c r="P175" i="1"/>
  <c r="O175" i="1"/>
  <c r="L175" i="1"/>
  <c r="D175" i="1"/>
  <c r="AW173" i="1"/>
  <c r="AV173" i="1"/>
  <c r="AP173" i="1" s="1"/>
  <c r="AS173" i="1" s="1"/>
  <c r="P173" i="1"/>
  <c r="O173" i="1"/>
  <c r="L173" i="1"/>
  <c r="D173" i="1"/>
  <c r="AW171" i="1"/>
  <c r="AV171" i="1"/>
  <c r="AP171" i="1" s="1"/>
  <c r="AS171" i="1" s="1"/>
  <c r="P171" i="1"/>
  <c r="O171" i="1"/>
  <c r="L171" i="1"/>
  <c r="D171" i="1"/>
  <c r="AW168" i="1"/>
  <c r="AV168" i="1"/>
  <c r="AP168" i="1" s="1"/>
  <c r="AS168" i="1" s="1"/>
  <c r="P168" i="1"/>
  <c r="O168" i="1"/>
  <c r="L168" i="1"/>
  <c r="D168" i="1"/>
  <c r="AW166" i="1"/>
  <c r="AV166" i="1"/>
  <c r="AP166" i="1" s="1"/>
  <c r="AS166" i="1" s="1"/>
  <c r="P166" i="1"/>
  <c r="O166" i="1"/>
  <c r="L166" i="1"/>
  <c r="D166" i="1"/>
  <c r="AW164" i="1"/>
  <c r="AV164" i="1"/>
  <c r="AP164" i="1" s="1"/>
  <c r="AS164" i="1" s="1"/>
  <c r="P164" i="1"/>
  <c r="O164" i="1"/>
  <c r="L164" i="1"/>
  <c r="D164" i="1"/>
  <c r="AW162" i="1"/>
  <c r="AV162" i="1"/>
  <c r="AP162" i="1" s="1"/>
  <c r="AS162" i="1" s="1"/>
  <c r="P162" i="1"/>
  <c r="O162" i="1"/>
  <c r="L162" i="1"/>
  <c r="D162" i="1"/>
  <c r="AW160" i="1"/>
  <c r="AV160" i="1"/>
  <c r="AP160" i="1" s="1"/>
  <c r="AS160" i="1" s="1"/>
  <c r="P160" i="1"/>
  <c r="O160" i="1"/>
  <c r="L160" i="1"/>
  <c r="D160" i="1"/>
  <c r="AW158" i="1"/>
  <c r="AV158" i="1"/>
  <c r="AP158" i="1" s="1"/>
  <c r="AS158" i="1" s="1"/>
  <c r="P158" i="1"/>
  <c r="O158" i="1"/>
  <c r="L158" i="1"/>
  <c r="D158" i="1"/>
  <c r="AW156" i="1"/>
  <c r="AV156" i="1"/>
  <c r="AP156" i="1" s="1"/>
  <c r="AS156" i="1" s="1"/>
  <c r="P156" i="1"/>
  <c r="O156" i="1"/>
  <c r="L156" i="1"/>
  <c r="D156" i="1"/>
  <c r="AW154" i="1"/>
  <c r="AV154" i="1"/>
  <c r="AP154" i="1" s="1"/>
  <c r="AS154" i="1" s="1"/>
  <c r="P154" i="1"/>
  <c r="O154" i="1"/>
  <c r="L154" i="1"/>
  <c r="D154" i="1"/>
  <c r="AW152" i="1"/>
  <c r="AV152" i="1"/>
  <c r="AP152" i="1" s="1"/>
  <c r="AS152" i="1" s="1"/>
  <c r="P152" i="1"/>
  <c r="O152" i="1"/>
  <c r="L152" i="1"/>
  <c r="D152" i="1"/>
  <c r="AW150" i="1"/>
  <c r="AV150" i="1"/>
  <c r="AP150" i="1" s="1"/>
  <c r="AS150" i="1" s="1"/>
  <c r="P150" i="1"/>
  <c r="O150" i="1"/>
  <c r="L150" i="1"/>
  <c r="D150" i="1"/>
  <c r="AW148" i="1"/>
  <c r="AV148" i="1"/>
  <c r="AP148" i="1" s="1"/>
  <c r="AS148" i="1" s="1"/>
  <c r="P148" i="1"/>
  <c r="O148" i="1"/>
  <c r="L148" i="1"/>
  <c r="D148" i="1"/>
  <c r="AW146" i="1"/>
  <c r="AV146" i="1"/>
  <c r="AP146" i="1" s="1"/>
  <c r="AS146" i="1" s="1"/>
  <c r="P146" i="1"/>
  <c r="O146" i="1"/>
  <c r="L146" i="1"/>
  <c r="D146" i="1"/>
  <c r="AW144" i="1"/>
  <c r="AV144" i="1"/>
  <c r="AP144" i="1" s="1"/>
  <c r="AS144" i="1" s="1"/>
  <c r="P144" i="1"/>
  <c r="O144" i="1"/>
  <c r="L144" i="1"/>
  <c r="D144" i="1"/>
  <c r="AW142" i="1"/>
  <c r="AV142" i="1"/>
  <c r="AP142" i="1" s="1"/>
  <c r="AS142" i="1" s="1"/>
  <c r="P142" i="1"/>
  <c r="O142" i="1"/>
  <c r="L142" i="1"/>
  <c r="D142" i="1"/>
  <c r="AW140" i="1"/>
  <c r="AV140" i="1"/>
  <c r="AP140" i="1" s="1"/>
  <c r="AS140" i="1" s="1"/>
  <c r="P140" i="1"/>
  <c r="O140" i="1"/>
  <c r="L140" i="1"/>
  <c r="D140" i="1"/>
  <c r="AW138" i="1"/>
  <c r="AV138" i="1"/>
  <c r="AP138" i="1" s="1"/>
  <c r="AS138" i="1" s="1"/>
  <c r="P138" i="1"/>
  <c r="O138" i="1"/>
  <c r="L138" i="1"/>
  <c r="D138" i="1"/>
  <c r="AW136" i="1"/>
  <c r="AV136" i="1"/>
  <c r="AP136" i="1" s="1"/>
  <c r="AS136" i="1" s="1"/>
  <c r="P136" i="1"/>
  <c r="O136" i="1"/>
  <c r="L136" i="1"/>
  <c r="D136" i="1"/>
  <c r="AW134" i="1"/>
  <c r="AV134" i="1"/>
  <c r="AP134" i="1" s="1"/>
  <c r="AS134" i="1" s="1"/>
  <c r="P134" i="1"/>
  <c r="O134" i="1"/>
  <c r="L134" i="1"/>
  <c r="D134" i="1"/>
  <c r="AW132" i="1"/>
  <c r="AV132" i="1"/>
  <c r="AP132" i="1" s="1"/>
  <c r="AS132" i="1" s="1"/>
  <c r="P132" i="1"/>
  <c r="O132" i="1"/>
  <c r="L132" i="1"/>
  <c r="D132" i="1"/>
  <c r="AW128" i="1"/>
  <c r="AV128" i="1"/>
  <c r="AP128" i="1" s="1"/>
  <c r="AS128" i="1" s="1"/>
  <c r="P128" i="1"/>
  <c r="O128" i="1"/>
  <c r="L128" i="1"/>
  <c r="D128" i="1"/>
  <c r="AW126" i="1"/>
  <c r="AV126" i="1"/>
  <c r="AP126" i="1" s="1"/>
  <c r="AS126" i="1" s="1"/>
  <c r="P126" i="1"/>
  <c r="O126" i="1"/>
  <c r="L126" i="1"/>
  <c r="D126" i="1"/>
  <c r="AW124" i="1"/>
  <c r="AV124" i="1"/>
  <c r="AP124" i="1" s="1"/>
  <c r="AS124" i="1" s="1"/>
  <c r="P124" i="1"/>
  <c r="O124" i="1"/>
  <c r="L124" i="1"/>
  <c r="D124" i="1"/>
  <c r="AW123" i="1"/>
  <c r="AV123" i="1"/>
  <c r="AP123" i="1" s="1"/>
  <c r="AS123" i="1" s="1"/>
  <c r="P123" i="1"/>
  <c r="O123" i="1"/>
  <c r="L123" i="1"/>
  <c r="D123" i="1"/>
  <c r="AW121" i="1"/>
  <c r="AV121" i="1"/>
  <c r="AP121" i="1" s="1"/>
  <c r="AS121" i="1" s="1"/>
  <c r="P121" i="1"/>
  <c r="O121" i="1"/>
  <c r="L121" i="1"/>
  <c r="D121" i="1"/>
  <c r="AW119" i="1"/>
  <c r="AV119" i="1"/>
  <c r="AP119" i="1" s="1"/>
  <c r="AS119" i="1" s="1"/>
  <c r="P119" i="1"/>
  <c r="O119" i="1"/>
  <c r="L119" i="1"/>
  <c r="D119" i="1"/>
  <c r="AW117" i="1"/>
  <c r="AV117" i="1"/>
  <c r="AP117" i="1" s="1"/>
  <c r="AS117" i="1" s="1"/>
  <c r="P117" i="1"/>
  <c r="O117" i="1"/>
  <c r="L117" i="1"/>
  <c r="D117" i="1"/>
  <c r="AW115" i="1"/>
  <c r="AV115" i="1"/>
  <c r="AP115" i="1" s="1"/>
  <c r="AS115" i="1" s="1"/>
  <c r="P115" i="1"/>
  <c r="O115" i="1"/>
  <c r="L115" i="1"/>
  <c r="D115" i="1"/>
  <c r="AW113" i="1"/>
  <c r="AV113" i="1"/>
  <c r="AP113" i="1" s="1"/>
  <c r="AS113" i="1" s="1"/>
  <c r="P113" i="1"/>
  <c r="O113" i="1"/>
  <c r="L113" i="1"/>
  <c r="D113" i="1"/>
  <c r="AW111" i="1"/>
  <c r="AV111" i="1"/>
  <c r="AP111" i="1" s="1"/>
  <c r="AS111" i="1" s="1"/>
  <c r="P111" i="1"/>
  <c r="O111" i="1"/>
  <c r="L111" i="1"/>
  <c r="D111" i="1"/>
  <c r="AW109" i="1"/>
  <c r="AV109" i="1"/>
  <c r="AP109" i="1" s="1"/>
  <c r="AS109" i="1" s="1"/>
  <c r="P109" i="1"/>
  <c r="O109" i="1"/>
  <c r="L109" i="1"/>
  <c r="D109" i="1"/>
  <c r="AW107" i="1"/>
  <c r="AV107" i="1"/>
  <c r="AP107" i="1" s="1"/>
  <c r="AS107" i="1" s="1"/>
  <c r="P107" i="1"/>
  <c r="O107" i="1"/>
  <c r="L107" i="1"/>
  <c r="D107" i="1"/>
  <c r="AW105" i="1"/>
  <c r="AV105" i="1"/>
  <c r="AP105" i="1" s="1"/>
  <c r="AS105" i="1" s="1"/>
  <c r="P105" i="1"/>
  <c r="O105" i="1"/>
  <c r="L105" i="1"/>
  <c r="D105" i="1"/>
  <c r="AW103" i="1"/>
  <c r="AV103" i="1"/>
  <c r="AP103" i="1" s="1"/>
  <c r="AS103" i="1" s="1"/>
  <c r="P103" i="1"/>
  <c r="O103" i="1"/>
  <c r="L103" i="1"/>
  <c r="D103" i="1"/>
  <c r="AW101" i="1"/>
  <c r="AV101" i="1"/>
  <c r="AP101" i="1" s="1"/>
  <c r="AS101" i="1" s="1"/>
  <c r="P101" i="1"/>
  <c r="O101" i="1"/>
  <c r="L101" i="1"/>
  <c r="D101" i="1"/>
  <c r="AW99" i="1"/>
  <c r="AV99" i="1"/>
  <c r="AP99" i="1" s="1"/>
  <c r="AS99" i="1" s="1"/>
  <c r="P99" i="1"/>
  <c r="O99" i="1"/>
  <c r="L99" i="1"/>
  <c r="D99" i="1"/>
  <c r="AW97" i="1"/>
  <c r="AV97" i="1"/>
  <c r="AP97" i="1" s="1"/>
  <c r="AS97" i="1" s="1"/>
  <c r="P97" i="1"/>
  <c r="O97" i="1"/>
  <c r="L97" i="1"/>
  <c r="D97" i="1"/>
  <c r="AW95" i="1"/>
  <c r="AV95" i="1"/>
  <c r="AP95" i="1" s="1"/>
  <c r="AS95" i="1" s="1"/>
  <c r="P95" i="1"/>
  <c r="O95" i="1"/>
  <c r="L95" i="1"/>
  <c r="D95" i="1"/>
  <c r="AW93" i="1"/>
  <c r="AV93" i="1"/>
  <c r="AP93" i="1" s="1"/>
  <c r="AS93" i="1" s="1"/>
  <c r="P93" i="1"/>
  <c r="O93" i="1"/>
  <c r="L93" i="1"/>
  <c r="D93" i="1"/>
  <c r="AW91" i="1"/>
  <c r="AV91" i="1"/>
  <c r="AP91" i="1" s="1"/>
  <c r="AS91" i="1" s="1"/>
  <c r="P91" i="1"/>
  <c r="O91" i="1"/>
  <c r="L91" i="1"/>
  <c r="D91" i="1"/>
  <c r="AW89" i="1"/>
  <c r="AV89" i="1"/>
  <c r="AP89" i="1" s="1"/>
  <c r="AS89" i="1" s="1"/>
  <c r="P89" i="1"/>
  <c r="O89" i="1"/>
  <c r="L89" i="1"/>
  <c r="D89" i="1"/>
  <c r="AW87" i="1"/>
  <c r="AV87" i="1"/>
  <c r="AP87" i="1" s="1"/>
  <c r="AS87" i="1" s="1"/>
  <c r="P87" i="1"/>
  <c r="O87" i="1"/>
  <c r="L87" i="1"/>
  <c r="D87" i="1"/>
  <c r="AW85" i="1"/>
  <c r="AV85" i="1"/>
  <c r="AP85" i="1" s="1"/>
  <c r="AS85" i="1" s="1"/>
  <c r="P85" i="1"/>
  <c r="O85" i="1"/>
  <c r="L85" i="1"/>
  <c r="D85" i="1"/>
  <c r="AW83" i="1"/>
  <c r="AV83" i="1"/>
  <c r="AP83" i="1" s="1"/>
  <c r="AS83" i="1" s="1"/>
  <c r="P83" i="1"/>
  <c r="O83" i="1"/>
  <c r="L83" i="1"/>
  <c r="D83" i="1"/>
  <c r="AW81" i="1"/>
  <c r="AV81" i="1"/>
  <c r="AP81" i="1" s="1"/>
  <c r="AS81" i="1" s="1"/>
  <c r="P81" i="1"/>
  <c r="O81" i="1"/>
  <c r="L81" i="1"/>
  <c r="D81" i="1"/>
  <c r="AW79" i="1"/>
  <c r="AV79" i="1"/>
  <c r="AP79" i="1" s="1"/>
  <c r="AS79" i="1" s="1"/>
  <c r="P79" i="1"/>
  <c r="O79" i="1"/>
  <c r="L79" i="1"/>
  <c r="D79" i="1"/>
  <c r="AW77" i="1"/>
  <c r="AV77" i="1"/>
  <c r="AP77" i="1" s="1"/>
  <c r="AS77" i="1" s="1"/>
  <c r="P77" i="1"/>
  <c r="O77" i="1"/>
  <c r="L77" i="1"/>
  <c r="D77" i="1"/>
  <c r="AW75" i="1"/>
  <c r="AV75" i="1"/>
  <c r="AP75" i="1" s="1"/>
  <c r="AS75" i="1" s="1"/>
  <c r="P75" i="1"/>
  <c r="O75" i="1"/>
  <c r="L75" i="1"/>
  <c r="D75" i="1"/>
  <c r="AW73" i="1"/>
  <c r="AV73" i="1"/>
  <c r="AP73" i="1"/>
  <c r="AS73" i="1" s="1"/>
  <c r="P73" i="1"/>
  <c r="O73" i="1"/>
  <c r="L73" i="1"/>
  <c r="D73" i="1"/>
  <c r="AW71" i="1"/>
  <c r="AV71" i="1"/>
  <c r="AP71" i="1"/>
  <c r="AS71" i="1" s="1"/>
  <c r="P71" i="1"/>
  <c r="O71" i="1"/>
  <c r="L71" i="1"/>
  <c r="D71" i="1"/>
  <c r="AW69" i="1"/>
  <c r="AV69" i="1"/>
  <c r="AP69" i="1"/>
  <c r="AS69" i="1" s="1"/>
  <c r="P69" i="1"/>
  <c r="O69" i="1"/>
  <c r="L69" i="1"/>
  <c r="D69" i="1"/>
  <c r="AW67" i="1"/>
  <c r="AV67" i="1"/>
  <c r="AP67" i="1"/>
  <c r="AS67" i="1" s="1"/>
  <c r="P67" i="1"/>
  <c r="O67" i="1"/>
  <c r="L67" i="1"/>
  <c r="D67" i="1"/>
  <c r="AW65" i="1"/>
  <c r="AV65" i="1"/>
  <c r="AP65" i="1"/>
  <c r="AS65" i="1" s="1"/>
  <c r="P65" i="1"/>
  <c r="O65" i="1"/>
  <c r="L65" i="1"/>
  <c r="D65" i="1"/>
  <c r="AW63" i="1"/>
  <c r="AV63" i="1"/>
  <c r="AP63" i="1"/>
  <c r="AS63" i="1" s="1"/>
  <c r="P63" i="1"/>
  <c r="O63" i="1"/>
  <c r="L63" i="1"/>
  <c r="D63" i="1"/>
  <c r="AW61" i="1"/>
  <c r="AV61" i="1"/>
  <c r="AP61" i="1"/>
  <c r="AS61" i="1" s="1"/>
  <c r="P61" i="1"/>
  <c r="O61" i="1"/>
  <c r="L61" i="1"/>
  <c r="D61" i="1"/>
  <c r="AW59" i="1"/>
  <c r="AV59" i="1"/>
  <c r="AP59" i="1"/>
  <c r="AS59" i="1" s="1"/>
  <c r="P59" i="1"/>
  <c r="O59" i="1"/>
  <c r="L59" i="1"/>
  <c r="D59" i="1"/>
  <c r="AW57" i="1"/>
  <c r="AV57" i="1"/>
  <c r="AP57" i="1"/>
  <c r="AS57" i="1" s="1"/>
  <c r="P57" i="1"/>
  <c r="O57" i="1"/>
  <c r="L57" i="1"/>
  <c r="D57" i="1"/>
  <c r="AW55" i="1"/>
  <c r="AV55" i="1"/>
  <c r="AP55" i="1"/>
  <c r="AS55" i="1" s="1"/>
  <c r="P55" i="1"/>
  <c r="O55" i="1"/>
  <c r="L55" i="1"/>
  <c r="D55" i="1"/>
  <c r="AW53" i="1"/>
  <c r="AV53" i="1"/>
  <c r="AP53" i="1"/>
  <c r="AS53" i="1" s="1"/>
  <c r="P53" i="1"/>
  <c r="O53" i="1"/>
  <c r="L53" i="1"/>
  <c r="D53" i="1"/>
  <c r="AW51" i="1"/>
  <c r="AV51" i="1"/>
  <c r="AP51" i="1"/>
  <c r="AS51" i="1" s="1"/>
  <c r="P51" i="1"/>
  <c r="O51" i="1"/>
  <c r="L51" i="1"/>
  <c r="D51" i="1"/>
  <c r="AW49" i="1"/>
  <c r="AV49" i="1"/>
  <c r="AP49" i="1"/>
  <c r="AS49" i="1" s="1"/>
  <c r="P49" i="1"/>
  <c r="O49" i="1"/>
  <c r="L49" i="1"/>
  <c r="D49" i="1"/>
  <c r="AW47" i="1"/>
  <c r="AV47" i="1"/>
  <c r="AP47" i="1"/>
  <c r="AS47" i="1" s="1"/>
  <c r="P47" i="1"/>
  <c r="O47" i="1"/>
  <c r="L47" i="1"/>
  <c r="D47" i="1"/>
  <c r="AW45" i="1"/>
  <c r="AV45" i="1"/>
  <c r="AP45" i="1"/>
  <c r="AS45" i="1" s="1"/>
  <c r="P45" i="1"/>
  <c r="O45" i="1"/>
  <c r="L45" i="1"/>
  <c r="D45" i="1"/>
  <c r="AW43" i="1"/>
  <c r="AV43" i="1"/>
  <c r="AP43" i="1"/>
  <c r="AS43" i="1" s="1"/>
  <c r="P43" i="1"/>
  <c r="O43" i="1"/>
  <c r="L43" i="1"/>
  <c r="D43" i="1"/>
  <c r="AW41" i="1"/>
  <c r="AV41" i="1"/>
  <c r="AP41" i="1"/>
  <c r="AS41" i="1" s="1"/>
  <c r="P41" i="1"/>
  <c r="O41" i="1"/>
  <c r="L41" i="1"/>
  <c r="D41" i="1"/>
  <c r="AW39" i="1"/>
  <c r="AV39" i="1"/>
  <c r="AP39" i="1"/>
  <c r="AS39" i="1" s="1"/>
  <c r="P39" i="1"/>
  <c r="O39" i="1"/>
  <c r="L39" i="1"/>
  <c r="D39" i="1"/>
  <c r="AW37" i="1"/>
  <c r="AV37" i="1"/>
  <c r="AP37" i="1"/>
  <c r="AS37" i="1" s="1"/>
  <c r="P37" i="1"/>
  <c r="O37" i="1"/>
  <c r="L37" i="1"/>
  <c r="D37" i="1"/>
  <c r="AW35" i="1"/>
  <c r="AV35" i="1"/>
  <c r="AP35" i="1"/>
  <c r="AS35" i="1" s="1"/>
  <c r="P35" i="1"/>
  <c r="O35" i="1"/>
  <c r="L35" i="1"/>
  <c r="D35" i="1"/>
  <c r="AW33" i="1"/>
  <c r="AV33" i="1"/>
  <c r="AP33" i="1"/>
  <c r="AS33" i="1" s="1"/>
  <c r="P33" i="1"/>
  <c r="O33" i="1"/>
  <c r="L33" i="1"/>
  <c r="D33" i="1"/>
  <c r="AW31" i="1"/>
  <c r="AV31" i="1"/>
  <c r="AP31" i="1"/>
  <c r="AS31" i="1" s="1"/>
  <c r="P31" i="1"/>
  <c r="O31" i="1"/>
  <c r="L31" i="1"/>
  <c r="D31" i="1"/>
  <c r="AW29" i="1"/>
  <c r="AV29" i="1"/>
  <c r="AP29" i="1"/>
  <c r="AS29" i="1" s="1"/>
  <c r="P29" i="1"/>
  <c r="O29" i="1"/>
  <c r="L29" i="1"/>
  <c r="D29" i="1"/>
  <c r="AW27" i="1"/>
  <c r="AV27" i="1"/>
  <c r="AP27" i="1"/>
  <c r="AS27" i="1" s="1"/>
  <c r="P27" i="1"/>
  <c r="O27" i="1"/>
  <c r="L27" i="1"/>
  <c r="D27" i="1"/>
  <c r="AW25" i="1"/>
  <c r="AV25" i="1"/>
  <c r="AP25" i="1"/>
  <c r="AS25" i="1" s="1"/>
  <c r="P25" i="1"/>
  <c r="O25" i="1"/>
  <c r="L25" i="1"/>
  <c r="D25" i="1"/>
  <c r="AW23" i="1"/>
  <c r="AV23" i="1"/>
  <c r="AP23" i="1"/>
  <c r="AS23" i="1" s="1"/>
  <c r="P23" i="1"/>
  <c r="O23" i="1"/>
  <c r="L23" i="1"/>
  <c r="D23" i="1"/>
  <c r="AW21" i="1"/>
  <c r="AV21" i="1"/>
  <c r="AP21" i="1"/>
  <c r="AS21" i="1" s="1"/>
  <c r="P21" i="1"/>
  <c r="O21" i="1"/>
  <c r="L21" i="1"/>
  <c r="D21" i="1"/>
  <c r="AW19" i="1"/>
  <c r="AV19" i="1"/>
  <c r="AP19" i="1"/>
  <c r="AS19" i="1" s="1"/>
  <c r="P19" i="1"/>
  <c r="O19" i="1"/>
  <c r="L19" i="1"/>
  <c r="D19" i="1"/>
  <c r="AW17" i="1"/>
  <c r="AV17" i="1"/>
  <c r="AP17" i="1"/>
  <c r="AS17" i="1" s="1"/>
  <c r="P17" i="1"/>
  <c r="O17" i="1"/>
  <c r="L17" i="1"/>
  <c r="D17" i="1"/>
  <c r="AW15" i="1"/>
  <c r="AV15" i="1"/>
  <c r="AP15" i="1"/>
  <c r="AS15" i="1" s="1"/>
  <c r="P15" i="1"/>
  <c r="O15" i="1"/>
  <c r="L15" i="1"/>
  <c r="D15" i="1"/>
  <c r="AW13" i="1"/>
  <c r="AV13" i="1"/>
  <c r="AP13" i="1"/>
  <c r="AS13" i="1" s="1"/>
  <c r="P13" i="1"/>
  <c r="O13" i="1"/>
  <c r="L13" i="1"/>
  <c r="D13" i="1"/>
  <c r="AW11" i="1"/>
  <c r="AV11" i="1"/>
  <c r="AP11" i="1"/>
  <c r="AS11" i="1" s="1"/>
  <c r="P11" i="1"/>
  <c r="O11" i="1"/>
  <c r="L11" i="1"/>
  <c r="D11" i="1"/>
</calcChain>
</file>

<file path=xl/sharedStrings.xml><?xml version="1.0" encoding="utf-8"?>
<sst xmlns="http://schemas.openxmlformats.org/spreadsheetml/2006/main" count="24" uniqueCount="23">
  <si>
    <t>KONINKLIJKE BELGISCHE BILJARTBOND</t>
  </si>
  <si>
    <t>GEWEST BEIDE VLAANDEREN</t>
  </si>
  <si>
    <t>SPORTJAAR : 2016-2017</t>
  </si>
  <si>
    <t>COUPE UNION-SANDEMAN</t>
  </si>
  <si>
    <t>Speelwijze : driebanden MB / per ploeg</t>
  </si>
  <si>
    <t>A. SPEELDEN 1 WEDSTRIJD</t>
  </si>
  <si>
    <t xml:space="preserve">  </t>
  </si>
  <si>
    <t>B SPEELDEN 3 WEDSTRIJDEN</t>
  </si>
  <si>
    <t>C SPEELDEN 3 WEDSTRIJDEN</t>
  </si>
  <si>
    <t>D SPEELDEN 4 WEDSTRIJDEN</t>
  </si>
  <si>
    <t>E. SPEELDEN 5 WEDSTRIJDEN</t>
  </si>
  <si>
    <t>F. SPEELDEN 6 WEDSTRIJDEN</t>
  </si>
  <si>
    <t>EINDKLASSEMENT</t>
  </si>
  <si>
    <t>De Ster</t>
  </si>
  <si>
    <t>De Freyne - Van Laethem</t>
  </si>
  <si>
    <t>Ons Huis</t>
  </si>
  <si>
    <t>Brenders - Temmerman</t>
  </si>
  <si>
    <t>De Mecheleer - De Hertog</t>
  </si>
  <si>
    <t>Union</t>
  </si>
  <si>
    <t>De Pauw - Verhelst</t>
  </si>
  <si>
    <t>G SPEELDEN 7 WEDSTRIJDEN</t>
  </si>
  <si>
    <t>H SPEELDEN 8 WEDSTRIJDEN</t>
  </si>
  <si>
    <t>B SPEELDEN 2 WEDSTRIJDEN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</si>
</sst>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9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6"/>
      <name val="Arial Black"/>
      <family val="2"/>
    </font>
    <font>
      <b/>
      <i/>
      <sz val="16"/>
      <color indexed="10"/>
      <name val="Arial Black"/>
      <family val="2"/>
    </font>
    <font>
      <sz val="14"/>
      <name val="Arial Black"/>
      <family val="2"/>
    </font>
    <font>
      <b/>
      <sz val="11"/>
      <color indexed="56"/>
      <name val="Arial"/>
      <family val="2"/>
    </font>
    <font>
      <b/>
      <sz val="7"/>
      <name val="Arial"/>
      <family val="2"/>
    </font>
    <font>
      <b/>
      <sz val="11"/>
      <color indexed="62"/>
      <name val="Arial"/>
      <family val="2"/>
    </font>
    <font>
      <sz val="11"/>
      <color indexed="10"/>
      <name val="Arial"/>
      <family val="2"/>
    </font>
    <font>
      <sz val="8"/>
      <name val="Arial"/>
      <family val="2"/>
    </font>
    <font>
      <sz val="6"/>
      <name val="Arial"/>
      <family val="2"/>
    </font>
    <font>
      <sz val="7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6"/>
      <name val="Arial"/>
      <family val="2"/>
    </font>
    <font>
      <b/>
      <sz val="8"/>
      <color indexed="17"/>
      <name val="Arial"/>
      <family val="2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4">
    <xf numFmtId="0" fontId="0" fillId="0" borderId="0"/>
    <xf numFmtId="9" fontId="2" fillId="0" borderId="0" applyFont="0" applyFill="0" applyBorder="0" applyAlignment="0" applyProtection="0"/>
    <xf numFmtId="0" fontId="1" fillId="0" borderId="0"/>
    <xf numFmtId="0" fontId="2" fillId="0" borderId="0"/>
  </cellStyleXfs>
  <cellXfs count="50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1" xfId="0" applyBorder="1"/>
    <xf numFmtId="0" fontId="7" fillId="0" borderId="1" xfId="0" applyFont="1" applyBorder="1"/>
    <xf numFmtId="0" fontId="8" fillId="0" borderId="1" xfId="0" applyFont="1" applyBorder="1"/>
    <xf numFmtId="0" fontId="9" fillId="0" borderId="1" xfId="0" applyFont="1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0" fillId="0" borderId="0" xfId="0" applyFont="1"/>
    <xf numFmtId="164" fontId="7" fillId="0" borderId="2" xfId="0" applyNumberFormat="1" applyFont="1" applyBorder="1" applyAlignment="1">
      <alignment horizontal="center"/>
    </xf>
    <xf numFmtId="164" fontId="7" fillId="0" borderId="3" xfId="0" applyNumberFormat="1" applyFont="1" applyBorder="1" applyAlignment="1">
      <alignment horizontal="center"/>
    </xf>
    <xf numFmtId="0" fontId="12" fillId="0" borderId="0" xfId="0" applyFont="1"/>
    <xf numFmtId="0" fontId="13" fillId="0" borderId="0" xfId="0" applyFont="1"/>
    <xf numFmtId="0" fontId="0" fillId="0" borderId="0" xfId="0" applyBorder="1"/>
    <xf numFmtId="0" fontId="12" fillId="0" borderId="0" xfId="0" applyFont="1" applyBorder="1"/>
    <xf numFmtId="0" fontId="14" fillId="0" borderId="0" xfId="0" applyFont="1" applyBorder="1" applyAlignment="1"/>
    <xf numFmtId="0" fontId="14" fillId="0" borderId="0" xfId="0" applyFont="1" applyBorder="1"/>
    <xf numFmtId="0" fontId="15" fillId="0" borderId="0" xfId="0" applyFont="1" applyBorder="1" applyAlignment="1"/>
    <xf numFmtId="0" fontId="16" fillId="0" borderId="0" xfId="0" applyFont="1" applyBorder="1" applyAlignment="1"/>
    <xf numFmtId="0" fontId="17" fillId="0" borderId="0" xfId="0" applyFont="1" applyBorder="1" applyAlignment="1">
      <alignment horizontal="center"/>
    </xf>
    <xf numFmtId="0" fontId="15" fillId="0" borderId="0" xfId="0" applyFont="1" applyBorder="1"/>
    <xf numFmtId="164" fontId="7" fillId="0" borderId="0" xfId="0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0" fillId="0" borderId="0" xfId="0" applyFont="1" applyBorder="1"/>
    <xf numFmtId="164" fontId="7" fillId="0" borderId="0" xfId="0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4" fillId="0" borderId="1" xfId="0" applyFont="1" applyBorder="1" applyAlignment="1">
      <alignment horizontal="left"/>
    </xf>
    <xf numFmtId="0" fontId="18" fillId="0" borderId="0" xfId="0" applyFont="1"/>
    <xf numFmtId="164" fontId="18" fillId="0" borderId="2" xfId="0" applyNumberFormat="1" applyFont="1" applyBorder="1" applyAlignment="1">
      <alignment horizontal="center"/>
    </xf>
    <xf numFmtId="164" fontId="18" fillId="0" borderId="3" xfId="0" applyNumberFormat="1" applyFont="1" applyBorder="1" applyAlignment="1">
      <alignment horizontal="center"/>
    </xf>
    <xf numFmtId="164" fontId="18" fillId="0" borderId="0" xfId="0" applyNumberFormat="1" applyFont="1" applyBorder="1" applyAlignment="1">
      <alignment horizontal="center"/>
    </xf>
    <xf numFmtId="0" fontId="2" fillId="0" borderId="0" xfId="0" applyNumberFormat="1" applyFont="1" applyFill="1" applyBorder="1" applyAlignment="1" applyProtection="1">
      <alignment horizontal="right"/>
    </xf>
    <xf numFmtId="0" fontId="14" fillId="0" borderId="0" xfId="0" applyNumberFormat="1" applyFont="1" applyFill="1" applyBorder="1" applyAlignment="1" applyProtection="1"/>
    <xf numFmtId="0" fontId="14" fillId="0" borderId="0" xfId="0" applyNumberFormat="1" applyFont="1" applyFill="1" applyBorder="1" applyAlignment="1" applyProtection="1">
      <alignment horizontal="left"/>
    </xf>
    <xf numFmtId="0" fontId="2" fillId="0" borderId="0" xfId="0" applyNumberFormat="1" applyFont="1" applyFill="1" applyBorder="1" applyAlignment="1" applyProtection="1"/>
    <xf numFmtId="0" fontId="2" fillId="0" borderId="0" xfId="0" applyFont="1" applyBorder="1"/>
    <xf numFmtId="0" fontId="15" fillId="0" borderId="0" xfId="0" applyFont="1" applyBorder="1" applyAlignment="1">
      <alignment horizontal="center"/>
    </xf>
    <xf numFmtId="0" fontId="15" fillId="0" borderId="0" xfId="0" applyFont="1" applyBorder="1" applyAlignment="1">
      <alignment horizontal="center"/>
    </xf>
  </cellXfs>
  <cellStyles count="4">
    <cellStyle name="Procent 2" xfId="1"/>
    <cellStyle name="Standaard" xfId="0" builtinId="0"/>
    <cellStyle name="Standaard 2" xfId="2"/>
    <cellStyle name="Standaard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bert/Dropbox/KBBB%202016%20-%202017/te%20verwerken/uitslag_%20COUPE%20UNION%20%202016-201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bert/Dropbox/KBBB%202014-2015/uitslagen%20voorronde%20+%20kal%20districtfinales%202014-2015/DRIEBANDEN%20MB/VL_V_%202%203banden%20MB_%20uitsl%20voorronde%20+%20kal%20df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Rudy/Mijn%20documenten/KBBB%202005%20-%202006/10%20CRITERIA%20KLEIN%20BILJART/11%20KB%20VR/GENT%20RDF%208ste%20VR%20KB%20%20%20%20%20%20%20%20%20%20%20%20%20%20%202005-200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edstrijden"/>
      <sheetName val="samenvatting"/>
      <sheetName val="BLAD"/>
      <sheetName val="DATABANK"/>
      <sheetName val="dataweb "/>
      <sheetName val="leden"/>
    </sheetNames>
    <sheetDataSet>
      <sheetData sheetId="0"/>
      <sheetData sheetId="1"/>
      <sheetData sheetId="2"/>
      <sheetData sheetId="3"/>
      <sheetData sheetId="4"/>
      <sheetData sheetId="5">
        <row r="1">
          <cell r="D1" t="str">
            <v>NS</v>
          </cell>
          <cell r="E1" t="str">
            <v>3BAND</v>
          </cell>
        </row>
        <row r="3">
          <cell r="A3">
            <v>4192</v>
          </cell>
          <cell r="B3" t="str">
            <v>BEAUJEAN Karel</v>
          </cell>
          <cell r="C3" t="str">
            <v>CM</v>
          </cell>
          <cell r="F3" t="b">
            <v>0</v>
          </cell>
        </row>
        <row r="4">
          <cell r="A4">
            <v>9059</v>
          </cell>
          <cell r="B4" t="str">
            <v>BERTEN Franky</v>
          </cell>
          <cell r="C4" t="str">
            <v>CM</v>
          </cell>
          <cell r="F4" t="b">
            <v>0</v>
          </cell>
        </row>
        <row r="5">
          <cell r="A5">
            <v>1376</v>
          </cell>
          <cell r="B5" t="str">
            <v>CEULEMANS Lodewijck</v>
          </cell>
          <cell r="C5" t="str">
            <v>CM</v>
          </cell>
          <cell r="E5">
            <v>18</v>
          </cell>
          <cell r="F5" t="str">
            <v>4°</v>
          </cell>
        </row>
        <row r="6">
          <cell r="A6">
            <v>5500</v>
          </cell>
          <cell r="B6" t="str">
            <v>ROELANTS Karel</v>
          </cell>
          <cell r="C6" t="str">
            <v>CM</v>
          </cell>
          <cell r="F6" t="b">
            <v>0</v>
          </cell>
        </row>
        <row r="7">
          <cell r="A7">
            <v>4143</v>
          </cell>
          <cell r="B7" t="str">
            <v>VAN CRAEN Albert</v>
          </cell>
          <cell r="C7" t="str">
            <v>CM</v>
          </cell>
          <cell r="F7" t="b">
            <v>0</v>
          </cell>
        </row>
        <row r="8">
          <cell r="A8">
            <v>6189</v>
          </cell>
          <cell r="B8" t="str">
            <v>VANDENABEELE Marc</v>
          </cell>
          <cell r="C8" t="str">
            <v>CM</v>
          </cell>
          <cell r="F8" t="b">
            <v>0</v>
          </cell>
        </row>
        <row r="9">
          <cell r="A9">
            <v>7796</v>
          </cell>
          <cell r="B9" t="str">
            <v>DE LAET Cassy</v>
          </cell>
          <cell r="C9" t="str">
            <v>CM</v>
          </cell>
          <cell r="E9">
            <v>22</v>
          </cell>
          <cell r="F9" t="str">
            <v>3°</v>
          </cell>
        </row>
        <row r="10">
          <cell r="A10">
            <v>7822</v>
          </cell>
          <cell r="B10" t="str">
            <v>SCHOUTETENS Marc</v>
          </cell>
          <cell r="C10" t="str">
            <v>CM</v>
          </cell>
          <cell r="F10" t="b">
            <v>0</v>
          </cell>
        </row>
        <row r="11">
          <cell r="A11">
            <v>9512</v>
          </cell>
          <cell r="B11" t="str">
            <v>DE SCHILDER Leon</v>
          </cell>
          <cell r="C11" t="str">
            <v>CM</v>
          </cell>
          <cell r="F11" t="b">
            <v>0</v>
          </cell>
        </row>
        <row r="12">
          <cell r="A12">
            <v>9513</v>
          </cell>
          <cell r="B12" t="str">
            <v>CARPAY Henri</v>
          </cell>
          <cell r="C12" t="str">
            <v>CM</v>
          </cell>
          <cell r="F12" t="b">
            <v>0</v>
          </cell>
        </row>
        <row r="13">
          <cell r="A13">
            <v>4682</v>
          </cell>
          <cell r="B13" t="str">
            <v>SCHOUTETENS Pieter</v>
          </cell>
          <cell r="C13" t="str">
            <v>CM</v>
          </cell>
        </row>
        <row r="14">
          <cell r="A14">
            <v>9989</v>
          </cell>
          <cell r="B14" t="str">
            <v>VAN BOGAERT Marc</v>
          </cell>
          <cell r="C14" t="str">
            <v>CM</v>
          </cell>
        </row>
        <row r="16">
          <cell r="A16">
            <v>4119</v>
          </cell>
          <cell r="B16" t="str">
            <v>GEERLANDT José</v>
          </cell>
          <cell r="C16" t="str">
            <v>OS</v>
          </cell>
          <cell r="E16">
            <v>15</v>
          </cell>
          <cell r="F16" t="str">
            <v>5°</v>
          </cell>
        </row>
        <row r="17">
          <cell r="A17">
            <v>4122</v>
          </cell>
          <cell r="B17" t="str">
            <v>HAEGHEBAERT Eric</v>
          </cell>
          <cell r="C17" t="str">
            <v>OS</v>
          </cell>
          <cell r="E17">
            <v>27</v>
          </cell>
          <cell r="F17" t="str">
            <v>2°</v>
          </cell>
        </row>
        <row r="18">
          <cell r="A18">
            <v>4133</v>
          </cell>
          <cell r="B18" t="str">
            <v>WERBROUCK Luc</v>
          </cell>
          <cell r="C18" t="str">
            <v>OS</v>
          </cell>
          <cell r="E18">
            <v>22</v>
          </cell>
          <cell r="F18" t="str">
            <v>3°</v>
          </cell>
        </row>
        <row r="19">
          <cell r="A19">
            <v>7010</v>
          </cell>
          <cell r="B19" t="str">
            <v>VERMEULEN Johan</v>
          </cell>
          <cell r="C19" t="str">
            <v>OS</v>
          </cell>
          <cell r="E19">
            <v>22</v>
          </cell>
          <cell r="F19" t="str">
            <v>3°</v>
          </cell>
        </row>
        <row r="20">
          <cell r="A20">
            <v>7287</v>
          </cell>
          <cell r="B20" t="str">
            <v>SOENENS Joël</v>
          </cell>
          <cell r="C20" t="str">
            <v>OS</v>
          </cell>
          <cell r="E20">
            <v>18</v>
          </cell>
          <cell r="F20" t="str">
            <v>4°</v>
          </cell>
        </row>
        <row r="21">
          <cell r="A21">
            <v>8046</v>
          </cell>
          <cell r="B21" t="str">
            <v>LAMMENS Wilfried</v>
          </cell>
          <cell r="C21" t="str">
            <v>OS</v>
          </cell>
          <cell r="F21" t="b">
            <v>0</v>
          </cell>
        </row>
        <row r="22">
          <cell r="A22">
            <v>8668</v>
          </cell>
          <cell r="B22" t="str">
            <v>VANDEKEERE Bert</v>
          </cell>
          <cell r="C22" t="str">
            <v>OS</v>
          </cell>
          <cell r="F22" t="b">
            <v>0</v>
          </cell>
        </row>
        <row r="23">
          <cell r="A23">
            <v>8883</v>
          </cell>
          <cell r="B23" t="str">
            <v>VANPRAET Bart</v>
          </cell>
          <cell r="C23" t="str">
            <v>OS</v>
          </cell>
          <cell r="E23">
            <v>22</v>
          </cell>
          <cell r="F23" t="str">
            <v>3°</v>
          </cell>
        </row>
        <row r="24">
          <cell r="A24">
            <v>6074</v>
          </cell>
          <cell r="B24" t="str">
            <v>MAES Hendrik</v>
          </cell>
          <cell r="C24" t="str">
            <v>OS</v>
          </cell>
          <cell r="F24" t="b">
            <v>0</v>
          </cell>
        </row>
        <row r="25">
          <cell r="A25">
            <v>1102</v>
          </cell>
          <cell r="B25" t="str">
            <v>CALLIAUW Ludo</v>
          </cell>
          <cell r="C25" t="str">
            <v>OS</v>
          </cell>
          <cell r="F25" t="b">
            <v>0</v>
          </cell>
        </row>
        <row r="28">
          <cell r="A28">
            <v>7465</v>
          </cell>
          <cell r="B28" t="str">
            <v>COUSSEMENT Wim</v>
          </cell>
          <cell r="C28" t="str">
            <v>DK</v>
          </cell>
          <cell r="F28" t="b">
            <v>0</v>
          </cell>
        </row>
        <row r="29">
          <cell r="A29">
            <v>9413</v>
          </cell>
          <cell r="B29" t="str">
            <v>DANNEELS Laurent</v>
          </cell>
          <cell r="C29" t="str">
            <v>DK</v>
          </cell>
          <cell r="F29" t="b">
            <v>0</v>
          </cell>
        </row>
        <row r="30">
          <cell r="A30">
            <v>5682</v>
          </cell>
          <cell r="B30" t="str">
            <v>DELANGHE Lievin</v>
          </cell>
          <cell r="C30" t="str">
            <v>DK</v>
          </cell>
          <cell r="F30" t="b">
            <v>0</v>
          </cell>
        </row>
        <row r="31">
          <cell r="A31">
            <v>4188</v>
          </cell>
          <cell r="B31" t="str">
            <v>RONDELEZ Noel</v>
          </cell>
          <cell r="C31" t="str">
            <v>DK</v>
          </cell>
          <cell r="E31">
            <v>18</v>
          </cell>
          <cell r="F31" t="str">
            <v>4°</v>
          </cell>
        </row>
        <row r="32">
          <cell r="A32">
            <v>4180</v>
          </cell>
          <cell r="B32" t="str">
            <v>CONSTANT Geert</v>
          </cell>
          <cell r="C32" t="str">
            <v>DK</v>
          </cell>
          <cell r="E32">
            <v>34</v>
          </cell>
          <cell r="F32" t="str">
            <v>1°</v>
          </cell>
        </row>
        <row r="35">
          <cell r="A35">
            <v>4162</v>
          </cell>
          <cell r="B35" t="str">
            <v>CAPPELLE Eddy</v>
          </cell>
          <cell r="C35" t="str">
            <v>K.ZE</v>
          </cell>
          <cell r="E35">
            <v>34</v>
          </cell>
          <cell r="F35" t="str">
            <v>1°</v>
          </cell>
        </row>
        <row r="36">
          <cell r="A36">
            <v>4167</v>
          </cell>
          <cell r="B36" t="str">
            <v>DECLERCK Gilbert</v>
          </cell>
          <cell r="C36" t="str">
            <v>K.ZE</v>
          </cell>
          <cell r="E36">
            <v>27</v>
          </cell>
          <cell r="F36" t="str">
            <v>2°</v>
          </cell>
        </row>
        <row r="37">
          <cell r="A37">
            <v>4171</v>
          </cell>
          <cell r="B37" t="str">
            <v>FORREST Emiel</v>
          </cell>
          <cell r="C37" t="str">
            <v>K.ZE</v>
          </cell>
          <cell r="E37">
            <v>18</v>
          </cell>
          <cell r="F37" t="str">
            <v>4°</v>
          </cell>
        </row>
        <row r="38">
          <cell r="A38">
            <v>4232</v>
          </cell>
          <cell r="B38" t="str">
            <v>BUYSSE Edgard</v>
          </cell>
          <cell r="C38" t="str">
            <v>K.ZE</v>
          </cell>
          <cell r="F38" t="b">
            <v>0</v>
          </cell>
        </row>
        <row r="39">
          <cell r="A39">
            <v>9254</v>
          </cell>
          <cell r="B39" t="str">
            <v>DE PRINCE Luc</v>
          </cell>
          <cell r="C39" t="str">
            <v>K.ZE</v>
          </cell>
          <cell r="F39" t="b">
            <v>0</v>
          </cell>
        </row>
        <row r="40">
          <cell r="A40">
            <v>4158</v>
          </cell>
          <cell r="B40" t="str">
            <v>BAUWENS Freddy</v>
          </cell>
          <cell r="C40" t="str">
            <v>K.ZE</v>
          </cell>
          <cell r="E40">
            <v>18</v>
          </cell>
          <cell r="F40" t="str">
            <v>4°</v>
          </cell>
        </row>
        <row r="41">
          <cell r="A41">
            <v>9961</v>
          </cell>
          <cell r="B41" t="str">
            <v>VANDENBROELE Kurt</v>
          </cell>
          <cell r="C41" t="str">
            <v>K.ZE</v>
          </cell>
          <cell r="D41" t="str">
            <v>NS</v>
          </cell>
        </row>
        <row r="43">
          <cell r="F43" t="b">
            <v>0</v>
          </cell>
        </row>
        <row r="44">
          <cell r="A44">
            <v>7678</v>
          </cell>
          <cell r="B44" t="str">
            <v>DE VREEZE Patrick</v>
          </cell>
          <cell r="C44" t="str">
            <v>K.KN</v>
          </cell>
          <cell r="E44">
            <v>15</v>
          </cell>
          <cell r="F44" t="str">
            <v>5°</v>
          </cell>
        </row>
        <row r="45">
          <cell r="A45">
            <v>5178</v>
          </cell>
          <cell r="B45" t="str">
            <v>FRANKEN Luc</v>
          </cell>
          <cell r="C45" t="str">
            <v>K.KN</v>
          </cell>
          <cell r="E45">
            <v>27</v>
          </cell>
          <cell r="F45" t="str">
            <v>2°</v>
          </cell>
        </row>
        <row r="46">
          <cell r="A46">
            <v>7284</v>
          </cell>
          <cell r="B46" t="str">
            <v>LANDUYT Sacha</v>
          </cell>
          <cell r="C46" t="str">
            <v>K.KN</v>
          </cell>
          <cell r="F46" t="b">
            <v>0</v>
          </cell>
        </row>
        <row r="47">
          <cell r="A47">
            <v>4522</v>
          </cell>
          <cell r="B47" t="str">
            <v>METTEPENNINGEN Julien</v>
          </cell>
          <cell r="C47" t="str">
            <v>K.KN</v>
          </cell>
          <cell r="E47">
            <v>15</v>
          </cell>
          <cell r="F47" t="str">
            <v>5°</v>
          </cell>
        </row>
        <row r="48">
          <cell r="A48">
            <v>4114</v>
          </cell>
          <cell r="B48" t="str">
            <v>VAN KREIJ Jo</v>
          </cell>
          <cell r="C48" t="str">
            <v>K.KN</v>
          </cell>
          <cell r="F48" t="b">
            <v>0</v>
          </cell>
        </row>
        <row r="49">
          <cell r="F49" t="b">
            <v>0</v>
          </cell>
        </row>
        <row r="50">
          <cell r="A50">
            <v>2944</v>
          </cell>
          <cell r="B50" t="str">
            <v>t SEYEN Roland</v>
          </cell>
          <cell r="C50" t="str">
            <v>K.BR</v>
          </cell>
          <cell r="E50">
            <v>27</v>
          </cell>
          <cell r="F50" t="str">
            <v>2°</v>
          </cell>
        </row>
        <row r="51">
          <cell r="A51">
            <v>4147</v>
          </cell>
          <cell r="B51" t="str">
            <v>D'HONT Steven</v>
          </cell>
          <cell r="C51" t="str">
            <v>K.BR</v>
          </cell>
          <cell r="E51">
            <v>50</v>
          </cell>
          <cell r="F51" t="str">
            <v>hfd</v>
          </cell>
        </row>
        <row r="52">
          <cell r="A52">
            <v>4148</v>
          </cell>
          <cell r="B52" t="str">
            <v>DE CUYPER René</v>
          </cell>
          <cell r="C52" t="str">
            <v>K.BR</v>
          </cell>
          <cell r="E52">
            <v>15</v>
          </cell>
          <cell r="F52" t="str">
            <v>5°</v>
          </cell>
        </row>
        <row r="53">
          <cell r="A53">
            <v>4150</v>
          </cell>
          <cell r="B53" t="str">
            <v>DEVROE Eddy</v>
          </cell>
          <cell r="C53" t="str">
            <v>K.BR</v>
          </cell>
          <cell r="E53">
            <v>22</v>
          </cell>
          <cell r="F53" t="str">
            <v>3°</v>
          </cell>
        </row>
        <row r="54">
          <cell r="A54">
            <v>4156</v>
          </cell>
          <cell r="B54" t="str">
            <v>SEYS Norbert</v>
          </cell>
          <cell r="C54" t="str">
            <v>K.BR</v>
          </cell>
          <cell r="E54">
            <v>18</v>
          </cell>
          <cell r="F54" t="str">
            <v>4°</v>
          </cell>
        </row>
        <row r="55">
          <cell r="A55">
            <v>4214</v>
          </cell>
          <cell r="B55" t="str">
            <v>DE BAERE Karel</v>
          </cell>
          <cell r="C55" t="str">
            <v>K.BR</v>
          </cell>
          <cell r="E55">
            <v>15</v>
          </cell>
          <cell r="F55" t="str">
            <v>5°</v>
          </cell>
        </row>
        <row r="56">
          <cell r="A56">
            <v>4217</v>
          </cell>
          <cell r="B56" t="str">
            <v>DE GRAEVE David</v>
          </cell>
          <cell r="C56" t="str">
            <v>K.BR</v>
          </cell>
          <cell r="E56">
            <v>42</v>
          </cell>
          <cell r="F56" t="str">
            <v>exc</v>
          </cell>
        </row>
        <row r="57">
          <cell r="A57">
            <v>4222</v>
          </cell>
          <cell r="B57" t="str">
            <v>DE QUEKER Guido</v>
          </cell>
          <cell r="C57" t="str">
            <v>K.BR</v>
          </cell>
          <cell r="E57">
            <v>22</v>
          </cell>
          <cell r="F57" t="str">
            <v>3°</v>
          </cell>
        </row>
        <row r="58">
          <cell r="A58">
            <v>4223</v>
          </cell>
          <cell r="B58" t="str">
            <v>DRUWEL Francois</v>
          </cell>
          <cell r="C58" t="str">
            <v>K.BR</v>
          </cell>
          <cell r="E58">
            <v>18</v>
          </cell>
          <cell r="F58" t="str">
            <v>4°</v>
          </cell>
        </row>
        <row r="59">
          <cell r="A59">
            <v>4224</v>
          </cell>
          <cell r="B59" t="str">
            <v>GUIDE Jean-Pierre</v>
          </cell>
          <cell r="C59" t="str">
            <v>K.BR</v>
          </cell>
          <cell r="E59">
            <v>27</v>
          </cell>
          <cell r="F59" t="str">
            <v>2°</v>
          </cell>
        </row>
        <row r="60">
          <cell r="A60">
            <v>4241</v>
          </cell>
          <cell r="B60" t="str">
            <v>VANHECKE Rik</v>
          </cell>
          <cell r="C60" t="str">
            <v>K.BR</v>
          </cell>
          <cell r="E60">
            <v>22</v>
          </cell>
          <cell r="F60" t="str">
            <v>3°</v>
          </cell>
        </row>
        <row r="61">
          <cell r="A61">
            <v>4242</v>
          </cell>
          <cell r="B61" t="str">
            <v>VERCRUYSSE Johan</v>
          </cell>
          <cell r="C61" t="str">
            <v>K.BR</v>
          </cell>
          <cell r="E61">
            <v>22</v>
          </cell>
          <cell r="F61" t="str">
            <v>3°</v>
          </cell>
        </row>
        <row r="62">
          <cell r="A62">
            <v>4557</v>
          </cell>
          <cell r="B62" t="str">
            <v>SERWEYTENS Lieven</v>
          </cell>
          <cell r="C62" t="str">
            <v>K.BR</v>
          </cell>
          <cell r="E62">
            <v>42</v>
          </cell>
          <cell r="F62" t="str">
            <v>exc</v>
          </cell>
        </row>
        <row r="63">
          <cell r="A63">
            <v>4779</v>
          </cell>
          <cell r="B63" t="str">
            <v>LEYS Bart</v>
          </cell>
          <cell r="C63" t="str">
            <v>K.BR</v>
          </cell>
          <cell r="E63">
            <v>50</v>
          </cell>
          <cell r="F63" t="str">
            <v>hfd</v>
          </cell>
        </row>
        <row r="64">
          <cell r="A64">
            <v>5186</v>
          </cell>
          <cell r="B64" t="str">
            <v>DEFRUYT Dirk</v>
          </cell>
          <cell r="C64" t="str">
            <v>K.BR</v>
          </cell>
          <cell r="F64" t="b">
            <v>0</v>
          </cell>
        </row>
        <row r="65">
          <cell r="A65">
            <v>5190</v>
          </cell>
          <cell r="B65" t="str">
            <v>SAVER André</v>
          </cell>
          <cell r="C65" t="str">
            <v>K.BR</v>
          </cell>
          <cell r="E65">
            <v>34</v>
          </cell>
          <cell r="F65" t="str">
            <v>1°</v>
          </cell>
        </row>
        <row r="66">
          <cell r="A66">
            <v>5408</v>
          </cell>
          <cell r="B66" t="str">
            <v>VANRAPENBUSCH Franky</v>
          </cell>
          <cell r="C66" t="str">
            <v>K.BR</v>
          </cell>
          <cell r="E66">
            <v>34</v>
          </cell>
          <cell r="F66" t="str">
            <v>1°</v>
          </cell>
        </row>
        <row r="67">
          <cell r="A67">
            <v>5685</v>
          </cell>
          <cell r="B67" t="str">
            <v>BOECKAERT Eric</v>
          </cell>
          <cell r="C67" t="str">
            <v>K.BR</v>
          </cell>
          <cell r="E67">
            <v>34</v>
          </cell>
          <cell r="F67" t="str">
            <v>1°</v>
          </cell>
        </row>
        <row r="68">
          <cell r="A68">
            <v>5689</v>
          </cell>
          <cell r="B68" t="str">
            <v>SAVER Koen</v>
          </cell>
          <cell r="C68" t="str">
            <v>K.BR</v>
          </cell>
          <cell r="E68">
            <v>50</v>
          </cell>
          <cell r="F68" t="str">
            <v>hfd</v>
          </cell>
        </row>
        <row r="69">
          <cell r="A69">
            <v>6081</v>
          </cell>
          <cell r="B69" t="str">
            <v>QUITTELIER Stephane</v>
          </cell>
          <cell r="C69" t="str">
            <v>K.BR</v>
          </cell>
          <cell r="E69">
            <v>15</v>
          </cell>
          <cell r="F69" t="str">
            <v>5°</v>
          </cell>
        </row>
        <row r="70">
          <cell r="A70">
            <v>7795</v>
          </cell>
          <cell r="B70" t="str">
            <v>HACKE Jean-Marie</v>
          </cell>
          <cell r="C70" t="str">
            <v>K.BR</v>
          </cell>
          <cell r="E70">
            <v>27</v>
          </cell>
          <cell r="F70" t="str">
            <v>2°</v>
          </cell>
        </row>
        <row r="71">
          <cell r="A71">
            <v>7797</v>
          </cell>
          <cell r="B71" t="str">
            <v>BEIRENS Marc</v>
          </cell>
          <cell r="C71" t="str">
            <v>K.BR</v>
          </cell>
          <cell r="E71">
            <v>22</v>
          </cell>
          <cell r="F71" t="str">
            <v>3°</v>
          </cell>
        </row>
        <row r="72">
          <cell r="A72">
            <v>8162</v>
          </cell>
          <cell r="B72" t="str">
            <v>SEYS Herbert</v>
          </cell>
          <cell r="C72" t="str">
            <v>K.BR</v>
          </cell>
          <cell r="E72">
            <v>27</v>
          </cell>
          <cell r="F72" t="str">
            <v>2°</v>
          </cell>
        </row>
        <row r="73">
          <cell r="A73">
            <v>8454</v>
          </cell>
          <cell r="B73" t="str">
            <v>STUYVAERT Marijn</v>
          </cell>
          <cell r="C73" t="str">
            <v>K.BR</v>
          </cell>
          <cell r="E73">
            <v>22</v>
          </cell>
          <cell r="F73" t="str">
            <v>3°</v>
          </cell>
        </row>
        <row r="74">
          <cell r="A74">
            <v>8669</v>
          </cell>
          <cell r="B74" t="str">
            <v>DE CLERCK Jean</v>
          </cell>
          <cell r="C74" t="str">
            <v>K.BR</v>
          </cell>
          <cell r="E74">
            <v>27</v>
          </cell>
          <cell r="F74" t="str">
            <v>2°</v>
          </cell>
        </row>
        <row r="75">
          <cell r="A75">
            <v>8670</v>
          </cell>
          <cell r="B75" t="str">
            <v>SCHOE Henk</v>
          </cell>
          <cell r="C75" t="str">
            <v>K.BR</v>
          </cell>
          <cell r="E75">
            <v>15</v>
          </cell>
          <cell r="F75" t="str">
            <v>5°</v>
          </cell>
        </row>
        <row r="76">
          <cell r="A76">
            <v>4185</v>
          </cell>
          <cell r="B76" t="str">
            <v>DEPOORTER Daniël</v>
          </cell>
          <cell r="C76" t="str">
            <v>K.BR</v>
          </cell>
          <cell r="E76">
            <v>22</v>
          </cell>
          <cell r="F76" t="str">
            <v>3°</v>
          </cell>
        </row>
        <row r="77">
          <cell r="A77">
            <v>9062</v>
          </cell>
          <cell r="B77" t="str">
            <v>DE BUSSCHER Walber</v>
          </cell>
          <cell r="C77" t="str">
            <v>K.BR</v>
          </cell>
          <cell r="E77">
            <v>22</v>
          </cell>
          <cell r="F77" t="str">
            <v>3°</v>
          </cell>
        </row>
        <row r="78">
          <cell r="A78">
            <v>8921</v>
          </cell>
          <cell r="B78" t="str">
            <v>CHRISTIAENS Danny</v>
          </cell>
          <cell r="C78" t="str">
            <v>K.BR</v>
          </cell>
          <cell r="F78" t="b">
            <v>0</v>
          </cell>
        </row>
        <row r="79">
          <cell r="A79">
            <v>7801</v>
          </cell>
          <cell r="B79" t="str">
            <v>EISCHEN Frédéric</v>
          </cell>
          <cell r="C79" t="str">
            <v>K.BR</v>
          </cell>
          <cell r="E79">
            <v>18</v>
          </cell>
          <cell r="F79" t="str">
            <v>4°</v>
          </cell>
        </row>
        <row r="80">
          <cell r="A80">
            <v>4250</v>
          </cell>
          <cell r="B80" t="str">
            <v>COBBAERT  Thierry</v>
          </cell>
          <cell r="C80" t="str">
            <v>K.BR</v>
          </cell>
          <cell r="E80">
            <v>42</v>
          </cell>
          <cell r="F80" t="str">
            <v>exc</v>
          </cell>
        </row>
        <row r="81">
          <cell r="A81">
            <v>9257</v>
          </cell>
          <cell r="B81" t="str">
            <v>MUS Hendrik</v>
          </cell>
          <cell r="C81" t="str">
            <v>K.BR</v>
          </cell>
          <cell r="E81">
            <v>18</v>
          </cell>
          <cell r="F81" t="str">
            <v>4°</v>
          </cell>
        </row>
        <row r="82">
          <cell r="A82">
            <v>9258</v>
          </cell>
          <cell r="B82" t="str">
            <v>STEFFENS Alain</v>
          </cell>
          <cell r="C82" t="str">
            <v>K.BR</v>
          </cell>
          <cell r="E82">
            <v>27</v>
          </cell>
          <cell r="F82" t="str">
            <v>2°</v>
          </cell>
        </row>
        <row r="83">
          <cell r="A83">
            <v>4267</v>
          </cell>
          <cell r="B83" t="str">
            <v>THOMAS Peter</v>
          </cell>
          <cell r="C83" t="str">
            <v>K.BR</v>
          </cell>
          <cell r="E83">
            <v>34</v>
          </cell>
          <cell r="F83" t="str">
            <v>1°</v>
          </cell>
        </row>
        <row r="84">
          <cell r="A84">
            <v>4722</v>
          </cell>
          <cell r="B84" t="str">
            <v>BLAUWBLOMME Henk</v>
          </cell>
          <cell r="C84" t="str">
            <v>K.BR</v>
          </cell>
          <cell r="E84">
            <v>60</v>
          </cell>
          <cell r="F84" t="str">
            <v>ere</v>
          </cell>
        </row>
        <row r="85">
          <cell r="A85">
            <v>2228</v>
          </cell>
          <cell r="B85" t="str">
            <v>VAN BENEDEN Alain</v>
          </cell>
          <cell r="C85" t="str">
            <v>OBA</v>
          </cell>
          <cell r="E85">
            <v>22</v>
          </cell>
          <cell r="F85" t="str">
            <v>3°</v>
          </cell>
        </row>
        <row r="86">
          <cell r="A86">
            <v>7529</v>
          </cell>
          <cell r="B86" t="str">
            <v>VASSEUR Patrick</v>
          </cell>
          <cell r="C86" t="str">
            <v>K.BR</v>
          </cell>
          <cell r="E86">
            <v>50</v>
          </cell>
          <cell r="F86" t="str">
            <v>hfd</v>
          </cell>
        </row>
        <row r="87">
          <cell r="A87">
            <v>9256</v>
          </cell>
          <cell r="B87" t="str">
            <v>DALLINIGA Louis</v>
          </cell>
          <cell r="C87" t="str">
            <v>K.BR</v>
          </cell>
          <cell r="E87">
            <v>34</v>
          </cell>
          <cell r="F87" t="str">
            <v>1°</v>
          </cell>
        </row>
        <row r="88">
          <cell r="A88">
            <v>8362</v>
          </cell>
          <cell r="B88" t="str">
            <v>DEKRAKER Jean-Paul</v>
          </cell>
          <cell r="C88" t="str">
            <v>K.BR</v>
          </cell>
          <cell r="E88">
            <v>50</v>
          </cell>
          <cell r="F88" t="str">
            <v>hfd</v>
          </cell>
        </row>
        <row r="89">
          <cell r="A89">
            <v>5691</v>
          </cell>
          <cell r="B89" t="str">
            <v>TORRES Manuel</v>
          </cell>
          <cell r="C89" t="str">
            <v>K.BR</v>
          </cell>
          <cell r="E89">
            <v>42</v>
          </cell>
          <cell r="F89" t="str">
            <v>exc</v>
          </cell>
        </row>
        <row r="90">
          <cell r="A90">
            <v>4682</v>
          </cell>
          <cell r="B90" t="str">
            <v>SCHOUTETENS Pieter</v>
          </cell>
          <cell r="C90" t="str">
            <v>K.BR</v>
          </cell>
          <cell r="E90">
            <v>34</v>
          </cell>
          <cell r="F90" t="str">
            <v>1°</v>
          </cell>
        </row>
        <row r="91">
          <cell r="A91">
            <v>7462</v>
          </cell>
          <cell r="B91" t="str">
            <v>CREYF Fernand</v>
          </cell>
          <cell r="C91" t="str">
            <v>K.BR</v>
          </cell>
          <cell r="E91">
            <v>27</v>
          </cell>
          <cell r="F91" t="str">
            <v>2°</v>
          </cell>
        </row>
        <row r="92">
          <cell r="A92">
            <v>4071</v>
          </cell>
          <cell r="B92" t="str">
            <v>DE BAERE Eddy</v>
          </cell>
          <cell r="C92" t="str">
            <v>K.BR</v>
          </cell>
          <cell r="E92">
            <v>34</v>
          </cell>
          <cell r="F92" t="str">
            <v>1°</v>
          </cell>
        </row>
        <row r="93">
          <cell r="A93">
            <v>6678</v>
          </cell>
          <cell r="B93" t="str">
            <v>DE CORTE Jan</v>
          </cell>
          <cell r="C93" t="str">
            <v>K.BR</v>
          </cell>
          <cell r="E93">
            <v>15</v>
          </cell>
          <cell r="F93" t="str">
            <v>5°</v>
          </cell>
        </row>
        <row r="94">
          <cell r="A94">
            <v>6399</v>
          </cell>
          <cell r="B94" t="str">
            <v>DELAERE Marc</v>
          </cell>
          <cell r="C94" t="str">
            <v>K.BR</v>
          </cell>
          <cell r="E94">
            <v>18</v>
          </cell>
          <cell r="F94" t="str">
            <v>4°</v>
          </cell>
        </row>
        <row r="95">
          <cell r="A95">
            <v>4644</v>
          </cell>
          <cell r="B95" t="str">
            <v>DUMON Dirk</v>
          </cell>
          <cell r="C95" t="str">
            <v>K.BR</v>
          </cell>
          <cell r="E95">
            <v>27</v>
          </cell>
          <cell r="F95" t="str">
            <v>2°</v>
          </cell>
        </row>
        <row r="96">
          <cell r="A96">
            <v>6680</v>
          </cell>
          <cell r="B96" t="str">
            <v>FLAMEE Kurt</v>
          </cell>
          <cell r="C96" t="str">
            <v>K.BR</v>
          </cell>
          <cell r="E96">
            <v>27</v>
          </cell>
          <cell r="F96" t="str">
            <v>2°</v>
          </cell>
        </row>
        <row r="97">
          <cell r="A97">
            <v>8881</v>
          </cell>
          <cell r="B97" t="str">
            <v>HERPOEL Rony</v>
          </cell>
          <cell r="C97" t="str">
            <v>K.BR</v>
          </cell>
          <cell r="E97">
            <v>22</v>
          </cell>
          <cell r="F97" t="str">
            <v>3°</v>
          </cell>
        </row>
        <row r="98">
          <cell r="A98">
            <v>4187</v>
          </cell>
          <cell r="B98" t="str">
            <v>ROGIERS Marc</v>
          </cell>
          <cell r="C98" t="str">
            <v>K.BR</v>
          </cell>
          <cell r="E98">
            <v>22</v>
          </cell>
          <cell r="F98" t="str">
            <v>3°</v>
          </cell>
        </row>
        <row r="99">
          <cell r="A99">
            <v>9253</v>
          </cell>
          <cell r="B99" t="str">
            <v>LINHOUT Freddy</v>
          </cell>
          <cell r="C99" t="str">
            <v>K.BR</v>
          </cell>
          <cell r="E99">
            <v>22</v>
          </cell>
          <cell r="F99" t="str">
            <v>3°</v>
          </cell>
        </row>
        <row r="100">
          <cell r="A100">
            <v>4184</v>
          </cell>
          <cell r="B100" t="str">
            <v>DEPOORTER Chris</v>
          </cell>
          <cell r="C100" t="str">
            <v>K.BR</v>
          </cell>
          <cell r="E100">
            <v>34</v>
          </cell>
          <cell r="F100" t="str">
            <v>1°</v>
          </cell>
        </row>
        <row r="101">
          <cell r="A101">
            <v>5439</v>
          </cell>
          <cell r="B101" t="str">
            <v>DUCHEYNE Kenny</v>
          </cell>
          <cell r="C101" t="str">
            <v>K.BR</v>
          </cell>
          <cell r="E101" t="str">
            <v>34HNS</v>
          </cell>
          <cell r="F101" t="b">
            <v>0</v>
          </cell>
        </row>
        <row r="102">
          <cell r="F102" t="b">
            <v>0</v>
          </cell>
        </row>
        <row r="103">
          <cell r="A103">
            <v>1554</v>
          </cell>
          <cell r="B103" t="str">
            <v>VERLAECKE  Rudy</v>
          </cell>
          <cell r="C103" t="str">
            <v>OBA</v>
          </cell>
          <cell r="E103">
            <v>18</v>
          </cell>
          <cell r="F103" t="str">
            <v>4°</v>
          </cell>
        </row>
        <row r="104">
          <cell r="A104">
            <v>4207</v>
          </cell>
          <cell r="B104" t="str">
            <v>VELGHE Stefaan</v>
          </cell>
          <cell r="C104" t="str">
            <v>OBA</v>
          </cell>
          <cell r="E104">
            <v>42</v>
          </cell>
          <cell r="F104" t="str">
            <v>exc</v>
          </cell>
        </row>
        <row r="105">
          <cell r="A105">
            <v>4246</v>
          </cell>
          <cell r="B105" t="str">
            <v>BOLLE Jean-Marie</v>
          </cell>
          <cell r="C105" t="str">
            <v>OBA</v>
          </cell>
          <cell r="E105">
            <v>42</v>
          </cell>
          <cell r="F105" t="str">
            <v>exc</v>
          </cell>
        </row>
        <row r="106">
          <cell r="A106">
            <v>4249</v>
          </cell>
          <cell r="B106" t="str">
            <v>BRISSINCK Danny</v>
          </cell>
          <cell r="C106" t="str">
            <v>OBA</v>
          </cell>
          <cell r="E106">
            <v>22</v>
          </cell>
          <cell r="F106" t="str">
            <v>3°</v>
          </cell>
        </row>
        <row r="107">
          <cell r="A107">
            <v>4252</v>
          </cell>
          <cell r="B107" t="str">
            <v>DEJONGHE Freddy</v>
          </cell>
          <cell r="C107" t="str">
            <v>OBA</v>
          </cell>
          <cell r="E107">
            <v>27</v>
          </cell>
          <cell r="F107" t="str">
            <v>2°</v>
          </cell>
        </row>
        <row r="108">
          <cell r="A108">
            <v>4254</v>
          </cell>
          <cell r="B108" t="str">
            <v>EVERAERT Luc</v>
          </cell>
          <cell r="C108" t="str">
            <v>OBA</v>
          </cell>
          <cell r="E108">
            <v>34</v>
          </cell>
          <cell r="F108" t="str">
            <v>1°</v>
          </cell>
        </row>
        <row r="109">
          <cell r="A109">
            <v>4256</v>
          </cell>
          <cell r="B109" t="str">
            <v>HELSMOORTEL Rik</v>
          </cell>
          <cell r="C109" t="str">
            <v>OBA</v>
          </cell>
          <cell r="E109">
            <v>22</v>
          </cell>
          <cell r="F109" t="str">
            <v>3°</v>
          </cell>
        </row>
        <row r="110">
          <cell r="A110">
            <v>4262</v>
          </cell>
          <cell r="B110" t="str">
            <v>SANCTORUM Daniel</v>
          </cell>
          <cell r="C110" t="str">
            <v>OBA</v>
          </cell>
          <cell r="E110">
            <v>42</v>
          </cell>
          <cell r="F110" t="str">
            <v>exc</v>
          </cell>
        </row>
        <row r="111">
          <cell r="A111">
            <v>4263</v>
          </cell>
          <cell r="B111" t="str">
            <v>SCHLAPA Harald</v>
          </cell>
          <cell r="C111" t="str">
            <v>OBA</v>
          </cell>
          <cell r="E111">
            <v>27</v>
          </cell>
          <cell r="F111" t="str">
            <v>2°</v>
          </cell>
        </row>
        <row r="112">
          <cell r="A112">
            <v>4264</v>
          </cell>
          <cell r="B112" t="str">
            <v>STEEN Gilbert</v>
          </cell>
          <cell r="C112" t="str">
            <v>OBA</v>
          </cell>
          <cell r="E112">
            <v>18</v>
          </cell>
          <cell r="F112" t="str">
            <v>4°</v>
          </cell>
        </row>
        <row r="113">
          <cell r="A113">
            <v>4265</v>
          </cell>
          <cell r="B113" t="str">
            <v>STEMGEE Hugo</v>
          </cell>
          <cell r="C113" t="str">
            <v>OBA</v>
          </cell>
          <cell r="F113" t="b">
            <v>0</v>
          </cell>
        </row>
        <row r="114">
          <cell r="A114">
            <v>4269</v>
          </cell>
          <cell r="B114" t="str">
            <v>TRATSAERT Daniel</v>
          </cell>
          <cell r="C114" t="str">
            <v>OBA</v>
          </cell>
          <cell r="E114">
            <v>34</v>
          </cell>
          <cell r="F114" t="str">
            <v>1°</v>
          </cell>
        </row>
        <row r="115">
          <cell r="A115">
            <v>4276</v>
          </cell>
          <cell r="B115" t="str">
            <v>VAN WESEMAEL Walter</v>
          </cell>
          <cell r="C115" t="str">
            <v>OBA</v>
          </cell>
          <cell r="E115">
            <v>27</v>
          </cell>
          <cell r="F115" t="str">
            <v>2°</v>
          </cell>
        </row>
        <row r="116">
          <cell r="A116">
            <v>4277</v>
          </cell>
          <cell r="B116" t="str">
            <v>VANDENBROUCKE Joel</v>
          </cell>
          <cell r="C116" t="str">
            <v>OBA</v>
          </cell>
          <cell r="E116">
            <v>15</v>
          </cell>
          <cell r="F116" t="str">
            <v>5°</v>
          </cell>
        </row>
        <row r="117">
          <cell r="A117">
            <v>4635</v>
          </cell>
          <cell r="B117" t="str">
            <v>DEVLIEGER Raoul</v>
          </cell>
          <cell r="C117" t="str">
            <v>OBA</v>
          </cell>
          <cell r="E117">
            <v>34</v>
          </cell>
          <cell r="F117" t="str">
            <v>1°</v>
          </cell>
        </row>
        <row r="118">
          <cell r="A118">
            <v>5900</v>
          </cell>
          <cell r="B118" t="str">
            <v>PUYSTIENS Stephan</v>
          </cell>
          <cell r="C118" t="str">
            <v>OBA</v>
          </cell>
          <cell r="E118">
            <v>22</v>
          </cell>
          <cell r="F118" t="str">
            <v>3°</v>
          </cell>
        </row>
        <row r="119">
          <cell r="A119">
            <v>6456</v>
          </cell>
          <cell r="B119" t="str">
            <v>PLOVIE Herbert</v>
          </cell>
          <cell r="C119" t="str">
            <v>OBA</v>
          </cell>
          <cell r="E119">
            <v>42</v>
          </cell>
          <cell r="F119" t="str">
            <v>exc</v>
          </cell>
        </row>
        <row r="120">
          <cell r="A120">
            <v>7466</v>
          </cell>
          <cell r="B120" t="str">
            <v>ROBYN Willy</v>
          </cell>
          <cell r="C120" t="str">
            <v>OBA</v>
          </cell>
          <cell r="E120">
            <v>18</v>
          </cell>
          <cell r="F120" t="str">
            <v>4°</v>
          </cell>
        </row>
        <row r="121">
          <cell r="A121">
            <v>7800</v>
          </cell>
          <cell r="B121" t="str">
            <v>VERSCHUERE Guy</v>
          </cell>
          <cell r="C121" t="str">
            <v>OBA</v>
          </cell>
          <cell r="E121">
            <v>15</v>
          </cell>
          <cell r="F121" t="str">
            <v>5°</v>
          </cell>
        </row>
        <row r="122">
          <cell r="A122">
            <v>7802</v>
          </cell>
          <cell r="B122" t="str">
            <v>DOUCHAMPS Olivier</v>
          </cell>
          <cell r="C122" t="str">
            <v>OBA</v>
          </cell>
          <cell r="E122">
            <v>15</v>
          </cell>
          <cell r="F122" t="str">
            <v>5°</v>
          </cell>
        </row>
        <row r="123">
          <cell r="A123">
            <v>8296</v>
          </cell>
          <cell r="B123" t="str">
            <v>MAES Jozef</v>
          </cell>
          <cell r="C123" t="str">
            <v>OBA</v>
          </cell>
          <cell r="E123">
            <v>18</v>
          </cell>
          <cell r="F123" t="str">
            <v>4°</v>
          </cell>
        </row>
        <row r="124">
          <cell r="A124">
            <v>8917</v>
          </cell>
          <cell r="B124" t="str">
            <v>GREMAIN Gino</v>
          </cell>
          <cell r="C124" t="str">
            <v>OBA</v>
          </cell>
          <cell r="E124">
            <v>34</v>
          </cell>
          <cell r="F124" t="str">
            <v>1°</v>
          </cell>
        </row>
        <row r="125">
          <cell r="A125" t="str">
            <v>4162B</v>
          </cell>
          <cell r="B125" t="str">
            <v>CAPPELLE Eddy</v>
          </cell>
          <cell r="C125" t="str">
            <v>OBA</v>
          </cell>
          <cell r="E125">
            <v>34</v>
          </cell>
          <cell r="F125" t="str">
            <v>1°</v>
          </cell>
        </row>
        <row r="126">
          <cell r="A126">
            <v>4280</v>
          </cell>
          <cell r="B126" t="str">
            <v>ZONNEKEIN Henri</v>
          </cell>
          <cell r="C126" t="str">
            <v>OBA</v>
          </cell>
          <cell r="E126">
            <v>18</v>
          </cell>
          <cell r="F126" t="str">
            <v>4°</v>
          </cell>
        </row>
        <row r="127">
          <cell r="A127">
            <v>4065</v>
          </cell>
          <cell r="B127" t="str">
            <v>BAERT Rony</v>
          </cell>
          <cell r="C127" t="str">
            <v>OBA</v>
          </cell>
          <cell r="E127">
            <v>34</v>
          </cell>
          <cell r="F127" t="str">
            <v>1°</v>
          </cell>
        </row>
        <row r="128">
          <cell r="A128">
            <v>9296</v>
          </cell>
          <cell r="B128" t="str">
            <v>BORREMANS  Edouard</v>
          </cell>
          <cell r="C128" t="str">
            <v>OBA</v>
          </cell>
          <cell r="F128" t="b">
            <v>0</v>
          </cell>
        </row>
        <row r="129">
          <cell r="A129">
            <v>9414</v>
          </cell>
          <cell r="B129" t="str">
            <v>EUSSEN Gerardus</v>
          </cell>
          <cell r="C129" t="str">
            <v>OBA</v>
          </cell>
          <cell r="E129">
            <v>22</v>
          </cell>
          <cell r="F129" t="str">
            <v>3°</v>
          </cell>
        </row>
        <row r="130">
          <cell r="A130">
            <v>4780</v>
          </cell>
          <cell r="B130" t="str">
            <v xml:space="preserve">LIBRECHT Geert </v>
          </cell>
          <cell r="C130" t="str">
            <v>KOH</v>
          </cell>
          <cell r="E130">
            <v>34</v>
          </cell>
          <cell r="F130" t="str">
            <v>1°</v>
          </cell>
        </row>
        <row r="131">
          <cell r="A131">
            <v>1156</v>
          </cell>
          <cell r="B131" t="str">
            <v>GOEMAERE Yves</v>
          </cell>
          <cell r="C131" t="str">
            <v>OBA</v>
          </cell>
          <cell r="E131">
            <v>27</v>
          </cell>
          <cell r="F131" t="str">
            <v>2°</v>
          </cell>
        </row>
        <row r="132">
          <cell r="A132">
            <v>8045</v>
          </cell>
          <cell r="B132" t="str">
            <v>GARRE Roger</v>
          </cell>
          <cell r="C132" t="str">
            <v>OBA</v>
          </cell>
          <cell r="E132">
            <v>22</v>
          </cell>
          <cell r="F132" t="str">
            <v>3°</v>
          </cell>
        </row>
        <row r="133">
          <cell r="A133">
            <v>9514</v>
          </cell>
          <cell r="B133" t="str">
            <v>VANROOSE Matteo</v>
          </cell>
          <cell r="C133" t="str">
            <v>OBA</v>
          </cell>
          <cell r="F133" t="b">
            <v>0</v>
          </cell>
        </row>
        <row r="134">
          <cell r="A134">
            <v>4274</v>
          </cell>
          <cell r="B134" t="str">
            <v>VANHESTE Jean-Pierre</v>
          </cell>
          <cell r="C134" t="str">
            <v xml:space="preserve"> OBA</v>
          </cell>
          <cell r="E134">
            <v>22</v>
          </cell>
          <cell r="F134" t="str">
            <v>3°</v>
          </cell>
        </row>
        <row r="135">
          <cell r="A135">
            <v>9969</v>
          </cell>
          <cell r="B135" t="str">
            <v>SPILLIERS Marc</v>
          </cell>
          <cell r="C135" t="str">
            <v>OBA</v>
          </cell>
        </row>
        <row r="137">
          <cell r="A137">
            <v>2061</v>
          </cell>
          <cell r="B137" t="str">
            <v>MERTENS Eddy</v>
          </cell>
          <cell r="C137" t="str">
            <v>KOH</v>
          </cell>
          <cell r="E137">
            <v>27</v>
          </cell>
          <cell r="F137" t="str">
            <v>2°</v>
          </cell>
        </row>
        <row r="138">
          <cell r="A138">
            <v>4290</v>
          </cell>
          <cell r="B138" t="str">
            <v>GILLADE Luc</v>
          </cell>
          <cell r="C138" t="str">
            <v>KOH</v>
          </cell>
          <cell r="E138">
            <v>34</v>
          </cell>
          <cell r="F138" t="str">
            <v>1°</v>
          </cell>
        </row>
        <row r="139">
          <cell r="A139">
            <v>4305</v>
          </cell>
          <cell r="B139" t="str">
            <v>DE HERTOG Ives</v>
          </cell>
          <cell r="C139" t="str">
            <v>KOH</v>
          </cell>
          <cell r="E139">
            <v>27</v>
          </cell>
          <cell r="F139" t="str">
            <v>2°</v>
          </cell>
        </row>
        <row r="140">
          <cell r="A140">
            <v>4354</v>
          </cell>
          <cell r="B140" t="str">
            <v>CAPIAU Lucien</v>
          </cell>
          <cell r="C140" t="str">
            <v>KOH</v>
          </cell>
          <cell r="E140">
            <v>34</v>
          </cell>
          <cell r="F140" t="str">
            <v>1°</v>
          </cell>
        </row>
        <row r="141">
          <cell r="A141">
            <v>4356</v>
          </cell>
          <cell r="B141" t="str">
            <v>DE BOU Pol</v>
          </cell>
          <cell r="C141" t="str">
            <v>KOH</v>
          </cell>
          <cell r="E141">
            <v>15</v>
          </cell>
          <cell r="F141" t="str">
            <v>5°</v>
          </cell>
        </row>
        <row r="142">
          <cell r="A142">
            <v>4361</v>
          </cell>
          <cell r="B142" t="str">
            <v>MANGELINCKX Nico</v>
          </cell>
          <cell r="C142" t="str">
            <v>KOH</v>
          </cell>
          <cell r="E142">
            <v>42</v>
          </cell>
          <cell r="F142" t="str">
            <v>exc</v>
          </cell>
        </row>
        <row r="143">
          <cell r="A143">
            <v>4389</v>
          </cell>
          <cell r="B143" t="str">
            <v>VAN KERCKHOVE Andre</v>
          </cell>
          <cell r="C143" t="str">
            <v>KOH</v>
          </cell>
          <cell r="E143">
            <v>27</v>
          </cell>
          <cell r="F143" t="str">
            <v>2°</v>
          </cell>
        </row>
        <row r="144">
          <cell r="A144">
            <v>8093</v>
          </cell>
          <cell r="B144" t="str">
            <v>MATTHYS Karolien</v>
          </cell>
          <cell r="C144" t="str">
            <v>KOH</v>
          </cell>
          <cell r="E144">
            <v>22</v>
          </cell>
          <cell r="F144" t="str">
            <v>3°</v>
          </cell>
        </row>
        <row r="145">
          <cell r="A145">
            <v>8662</v>
          </cell>
          <cell r="B145" t="str">
            <v>VAN DER LINDEN Eric</v>
          </cell>
          <cell r="C145" t="str">
            <v>KOH</v>
          </cell>
          <cell r="E145">
            <v>27</v>
          </cell>
          <cell r="F145" t="str">
            <v>2°</v>
          </cell>
        </row>
        <row r="146">
          <cell r="A146">
            <v>8871</v>
          </cell>
          <cell r="B146" t="str">
            <v>VANDENHENDE John</v>
          </cell>
          <cell r="C146" t="str">
            <v>KOH</v>
          </cell>
          <cell r="E146">
            <v>15</v>
          </cell>
          <cell r="F146" t="str">
            <v>5°</v>
          </cell>
        </row>
        <row r="147">
          <cell r="A147">
            <v>9064</v>
          </cell>
          <cell r="B147" t="str">
            <v>GERSOULLE Marc</v>
          </cell>
          <cell r="C147" t="str">
            <v>KOH</v>
          </cell>
          <cell r="E147">
            <v>22</v>
          </cell>
          <cell r="F147" t="str">
            <v>3°</v>
          </cell>
        </row>
        <row r="148">
          <cell r="A148">
            <v>9055</v>
          </cell>
          <cell r="B148" t="str">
            <v>DE HERTOG Jan</v>
          </cell>
          <cell r="C148" t="str">
            <v>KOH</v>
          </cell>
          <cell r="F148" t="b">
            <v>0</v>
          </cell>
        </row>
        <row r="149">
          <cell r="A149">
            <v>4378</v>
          </cell>
          <cell r="B149" t="str">
            <v xml:space="preserve">DE RUYVER Stefaan </v>
          </cell>
          <cell r="C149" t="str">
            <v>KOH</v>
          </cell>
          <cell r="E149">
            <v>15</v>
          </cell>
          <cell r="F149" t="str">
            <v>5°</v>
          </cell>
        </row>
        <row r="150">
          <cell r="A150">
            <v>4387</v>
          </cell>
          <cell r="B150" t="str">
            <v>TEMMERMAN Walter</v>
          </cell>
          <cell r="C150" t="str">
            <v>KOH</v>
          </cell>
          <cell r="E150">
            <v>34</v>
          </cell>
          <cell r="F150" t="str">
            <v>1°</v>
          </cell>
        </row>
        <row r="151">
          <cell r="A151">
            <v>9283</v>
          </cell>
          <cell r="B151" t="str">
            <v>BRENDERS Thierry</v>
          </cell>
          <cell r="C151" t="str">
            <v>KOH</v>
          </cell>
          <cell r="E151">
            <v>18</v>
          </cell>
          <cell r="F151" t="str">
            <v>4°</v>
          </cell>
        </row>
        <row r="152">
          <cell r="A152">
            <v>4348</v>
          </cell>
          <cell r="B152" t="str">
            <v>VAN MUYLEM Norbert</v>
          </cell>
          <cell r="C152" t="str">
            <v>KOH</v>
          </cell>
          <cell r="E152">
            <v>18</v>
          </cell>
          <cell r="F152" t="str">
            <v>4°</v>
          </cell>
        </row>
        <row r="153">
          <cell r="A153">
            <v>9518</v>
          </cell>
          <cell r="B153" t="str">
            <v>DE MECHELEER Michel</v>
          </cell>
          <cell r="C153" t="str">
            <v>KOH</v>
          </cell>
          <cell r="E153">
            <v>18</v>
          </cell>
          <cell r="F153" t="str">
            <v>4°</v>
          </cell>
        </row>
        <row r="154">
          <cell r="A154">
            <v>4390</v>
          </cell>
          <cell r="B154" t="str">
            <v>VAN MALDER Dirk</v>
          </cell>
          <cell r="C154" t="str">
            <v>KOH</v>
          </cell>
          <cell r="E154">
            <v>34</v>
          </cell>
          <cell r="F154" t="str">
            <v>1°</v>
          </cell>
        </row>
        <row r="155">
          <cell r="A155">
            <v>8066</v>
          </cell>
          <cell r="B155" t="str">
            <v>VANDERHAUWAERT Christian</v>
          </cell>
          <cell r="C155" t="str">
            <v>KOH</v>
          </cell>
          <cell r="E155">
            <v>15</v>
          </cell>
          <cell r="F155" t="str">
            <v>5°</v>
          </cell>
        </row>
        <row r="157">
          <cell r="A157">
            <v>4294</v>
          </cell>
          <cell r="B157" t="str">
            <v>MATTENS Roger</v>
          </cell>
          <cell r="C157" t="str">
            <v>SMA</v>
          </cell>
          <cell r="E157">
            <v>22</v>
          </cell>
          <cell r="F157" t="str">
            <v>3°</v>
          </cell>
        </row>
        <row r="158">
          <cell r="A158">
            <v>4301</v>
          </cell>
          <cell r="B158" t="str">
            <v>VAN GOETHEM Glenn</v>
          </cell>
          <cell r="C158" t="str">
            <v>SMA</v>
          </cell>
          <cell r="E158">
            <v>27</v>
          </cell>
          <cell r="F158" t="str">
            <v>2°</v>
          </cell>
        </row>
        <row r="159">
          <cell r="A159">
            <v>7048</v>
          </cell>
          <cell r="B159" t="str">
            <v>STILTEN Rik</v>
          </cell>
          <cell r="C159" t="str">
            <v>SMA</v>
          </cell>
          <cell r="E159">
            <v>15</v>
          </cell>
          <cell r="F159" t="str">
            <v>5°</v>
          </cell>
        </row>
        <row r="160">
          <cell r="A160">
            <v>4297</v>
          </cell>
          <cell r="B160" t="str">
            <v>VAN DEN BOSSCHE Christian</v>
          </cell>
          <cell r="C160" t="str">
            <v>SMA</v>
          </cell>
          <cell r="E160">
            <v>22</v>
          </cell>
          <cell r="F160" t="str">
            <v>3°</v>
          </cell>
        </row>
        <row r="161">
          <cell r="A161">
            <v>9416</v>
          </cell>
          <cell r="B161" t="str">
            <v>RIEMKENS Wilfried</v>
          </cell>
          <cell r="C161" t="str">
            <v>SMA</v>
          </cell>
          <cell r="F161" t="b">
            <v>0</v>
          </cell>
        </row>
        <row r="162">
          <cell r="A162">
            <v>9415</v>
          </cell>
          <cell r="B162" t="str">
            <v>VERHOEYEN Eddy</v>
          </cell>
          <cell r="C162" t="str">
            <v>SMA</v>
          </cell>
          <cell r="F162" t="b">
            <v>0</v>
          </cell>
        </row>
        <row r="163">
          <cell r="A163">
            <v>9417</v>
          </cell>
          <cell r="B163" t="str">
            <v>ROGIERS Marc</v>
          </cell>
          <cell r="C163" t="str">
            <v>SMA</v>
          </cell>
          <cell r="E163">
            <v>15</v>
          </cell>
          <cell r="F163" t="str">
            <v>5°</v>
          </cell>
        </row>
        <row r="164">
          <cell r="A164">
            <v>6694</v>
          </cell>
          <cell r="B164" t="str">
            <v xml:space="preserve">VINCK Eddy </v>
          </cell>
          <cell r="C164" t="str">
            <v>SMA</v>
          </cell>
          <cell r="F164" t="b">
            <v>0</v>
          </cell>
        </row>
        <row r="165">
          <cell r="A165">
            <v>1170</v>
          </cell>
          <cell r="B165" t="str">
            <v>TEMMERMAN Dirk</v>
          </cell>
          <cell r="C165" t="str">
            <v>SMA</v>
          </cell>
          <cell r="E165">
            <v>22</v>
          </cell>
          <cell r="F165" t="str">
            <v>3°</v>
          </cell>
        </row>
        <row r="166">
          <cell r="A166">
            <v>4974</v>
          </cell>
          <cell r="B166" t="str">
            <v>VAN DEN BROECK Harry</v>
          </cell>
          <cell r="C166" t="str">
            <v>SMA</v>
          </cell>
          <cell r="E166">
            <v>22</v>
          </cell>
          <cell r="F166" t="str">
            <v>3°</v>
          </cell>
        </row>
        <row r="167">
          <cell r="A167">
            <v>9972</v>
          </cell>
          <cell r="B167" t="str">
            <v>VAN DE VONDEL Dirk</v>
          </cell>
          <cell r="C167" t="str">
            <v>SMA</v>
          </cell>
        </row>
        <row r="168">
          <cell r="A168">
            <v>9973</v>
          </cell>
          <cell r="B168" t="str">
            <v>VERHULST Jean-Paul</v>
          </cell>
          <cell r="C168" t="str">
            <v>SMA</v>
          </cell>
        </row>
        <row r="169">
          <cell r="A169">
            <v>1190</v>
          </cell>
          <cell r="B169" t="str">
            <v>CALLEBAUT Pascal</v>
          </cell>
          <cell r="C169" t="str">
            <v>SMA</v>
          </cell>
        </row>
        <row r="170">
          <cell r="A170">
            <v>9808</v>
          </cell>
          <cell r="B170" t="str">
            <v>VAN DEN BOSSCHE Cesar</v>
          </cell>
          <cell r="C170" t="str">
            <v>SMA</v>
          </cell>
        </row>
        <row r="171">
          <cell r="F171" t="b">
            <v>0</v>
          </cell>
        </row>
        <row r="172">
          <cell r="A172">
            <v>2338</v>
          </cell>
          <cell r="B172" t="str">
            <v>VAN DE CAN Thierry</v>
          </cell>
          <cell r="C172" t="str">
            <v>K.STER</v>
          </cell>
          <cell r="E172">
            <v>22</v>
          </cell>
          <cell r="F172" t="str">
            <v>3°</v>
          </cell>
        </row>
        <row r="173">
          <cell r="A173">
            <v>7297</v>
          </cell>
          <cell r="B173" t="str">
            <v>MESKENS Eduard</v>
          </cell>
          <cell r="C173" t="str">
            <v>K.STER</v>
          </cell>
          <cell r="E173">
            <v>15</v>
          </cell>
          <cell r="F173" t="str">
            <v>5°</v>
          </cell>
        </row>
        <row r="174">
          <cell r="A174">
            <v>7804</v>
          </cell>
          <cell r="B174" t="str">
            <v>DE BREMAEKER Eric</v>
          </cell>
          <cell r="C174" t="str">
            <v>K.STER</v>
          </cell>
          <cell r="E174">
            <v>18</v>
          </cell>
          <cell r="F174" t="str">
            <v>4°</v>
          </cell>
        </row>
        <row r="175">
          <cell r="A175">
            <v>8535</v>
          </cell>
          <cell r="B175" t="str">
            <v>DE WIN Guy</v>
          </cell>
          <cell r="C175" t="str">
            <v>K.STER</v>
          </cell>
          <cell r="E175">
            <v>27</v>
          </cell>
          <cell r="F175" t="str">
            <v>2°</v>
          </cell>
        </row>
        <row r="176">
          <cell r="A176">
            <v>5198</v>
          </cell>
          <cell r="B176" t="str">
            <v>VAN LAETHEM Rudy</v>
          </cell>
          <cell r="C176" t="str">
            <v>K.STER</v>
          </cell>
          <cell r="E176">
            <v>34</v>
          </cell>
          <cell r="F176" t="str">
            <v>1°</v>
          </cell>
        </row>
        <row r="177">
          <cell r="A177">
            <v>9221</v>
          </cell>
          <cell r="B177" t="str">
            <v>BOSTOEN Kris</v>
          </cell>
          <cell r="C177" t="str">
            <v>K.STER</v>
          </cell>
          <cell r="E177">
            <v>22</v>
          </cell>
          <cell r="F177" t="str">
            <v>3°</v>
          </cell>
        </row>
        <row r="178">
          <cell r="A178">
            <v>7054</v>
          </cell>
          <cell r="B178" t="str">
            <v>LOOS Leo</v>
          </cell>
          <cell r="C178" t="str">
            <v>K.STER</v>
          </cell>
          <cell r="E178">
            <v>18</v>
          </cell>
          <cell r="F178" t="str">
            <v>4°</v>
          </cell>
        </row>
        <row r="179">
          <cell r="A179">
            <v>9458</v>
          </cell>
          <cell r="B179" t="str">
            <v>VANDE CAN Florian</v>
          </cell>
          <cell r="C179" t="str">
            <v>K.STER</v>
          </cell>
          <cell r="F179" t="b">
            <v>0</v>
          </cell>
        </row>
        <row r="180">
          <cell r="A180">
            <v>7049</v>
          </cell>
          <cell r="B180" t="str">
            <v>DE TANT Freddy</v>
          </cell>
          <cell r="C180" t="str">
            <v>K.STER</v>
          </cell>
          <cell r="E180">
            <v>15</v>
          </cell>
          <cell r="F180" t="str">
            <v>5°</v>
          </cell>
        </row>
        <row r="181">
          <cell r="A181">
            <v>4345</v>
          </cell>
          <cell r="B181" t="str">
            <v>PARDAENS Willy</v>
          </cell>
          <cell r="C181" t="str">
            <v>K.STER</v>
          </cell>
          <cell r="E181">
            <v>18</v>
          </cell>
          <cell r="F181" t="str">
            <v>4°</v>
          </cell>
        </row>
        <row r="182">
          <cell r="A182">
            <v>4301</v>
          </cell>
          <cell r="B182" t="str">
            <v>VAN GOETHEM Glenn</v>
          </cell>
          <cell r="C182" t="str">
            <v>K.STER</v>
          </cell>
          <cell r="E182">
            <v>27</v>
          </cell>
          <cell r="F182" t="str">
            <v>2°</v>
          </cell>
        </row>
        <row r="183">
          <cell r="A183">
            <v>4344</v>
          </cell>
          <cell r="B183" t="str">
            <v>DE WEVER Koen</v>
          </cell>
          <cell r="C183" t="str">
            <v>K.STER</v>
          </cell>
          <cell r="E183">
            <v>22</v>
          </cell>
          <cell r="F183" t="str">
            <v>3°</v>
          </cell>
        </row>
        <row r="184">
          <cell r="A184">
            <v>4352</v>
          </cell>
          <cell r="B184" t="str">
            <v>WAUTERS Johnny</v>
          </cell>
          <cell r="C184" t="str">
            <v>K.STER</v>
          </cell>
          <cell r="E184">
            <v>42</v>
          </cell>
          <cell r="F184" t="str">
            <v>exc</v>
          </cell>
        </row>
        <row r="185">
          <cell r="A185">
            <v>9515</v>
          </cell>
          <cell r="B185" t="str">
            <v>CEULEMANS Benny</v>
          </cell>
          <cell r="C185" t="str">
            <v>K.STER</v>
          </cell>
          <cell r="E185">
            <v>42</v>
          </cell>
          <cell r="F185" t="str">
            <v>exc</v>
          </cell>
        </row>
        <row r="186">
          <cell r="A186">
            <v>9517</v>
          </cell>
          <cell r="B186" t="str">
            <v>GOORDEN Willy</v>
          </cell>
          <cell r="C186" t="str">
            <v>K.STER</v>
          </cell>
          <cell r="E186">
            <v>18</v>
          </cell>
          <cell r="F186" t="str">
            <v>4°</v>
          </cell>
        </row>
        <row r="187">
          <cell r="A187">
            <v>4282</v>
          </cell>
          <cell r="B187" t="str">
            <v>COPPENS Sandro</v>
          </cell>
          <cell r="C187" t="str">
            <v>K.STER</v>
          </cell>
          <cell r="E187">
            <v>22</v>
          </cell>
          <cell r="F187" t="str">
            <v>3°</v>
          </cell>
        </row>
        <row r="188">
          <cell r="A188">
            <v>7609</v>
          </cell>
          <cell r="B188" t="str">
            <v>COLLART Olivier</v>
          </cell>
          <cell r="C188" t="str">
            <v>K.STER</v>
          </cell>
          <cell r="E188">
            <v>27</v>
          </cell>
          <cell r="F188" t="str">
            <v>2°</v>
          </cell>
        </row>
        <row r="189">
          <cell r="A189">
            <v>7236</v>
          </cell>
          <cell r="B189" t="str">
            <v>MARCHARIS Françis</v>
          </cell>
          <cell r="C189" t="str">
            <v>K.STER</v>
          </cell>
          <cell r="E189">
            <v>18</v>
          </cell>
          <cell r="F189" t="str">
            <v>4°</v>
          </cell>
        </row>
        <row r="190">
          <cell r="A190">
            <v>9516</v>
          </cell>
          <cell r="B190" t="str">
            <v>DUJARDIN Geoffrey</v>
          </cell>
          <cell r="C190" t="str">
            <v>K.STER</v>
          </cell>
          <cell r="E190">
            <v>15</v>
          </cell>
          <cell r="F190" t="str">
            <v>5°</v>
          </cell>
        </row>
        <row r="191">
          <cell r="A191">
            <v>8017</v>
          </cell>
          <cell r="B191" t="str">
            <v xml:space="preserve">VAN RIET Kris </v>
          </cell>
          <cell r="C191" t="str">
            <v>K.STER</v>
          </cell>
          <cell r="E191">
            <v>22</v>
          </cell>
          <cell r="F191" t="str">
            <v>3°</v>
          </cell>
        </row>
        <row r="192">
          <cell r="A192">
            <v>6454</v>
          </cell>
          <cell r="B192" t="str">
            <v>VERCAMMEN Alwin</v>
          </cell>
          <cell r="C192" t="str">
            <v>K.STER</v>
          </cell>
          <cell r="E192">
            <v>15</v>
          </cell>
          <cell r="F192" t="str">
            <v>5°</v>
          </cell>
        </row>
        <row r="193">
          <cell r="A193">
            <v>4320</v>
          </cell>
          <cell r="B193" t="str">
            <v>VAN LANGENHOVE Alain</v>
          </cell>
          <cell r="C193" t="str">
            <v>K.STER</v>
          </cell>
          <cell r="E193">
            <v>18</v>
          </cell>
          <cell r="F193" t="str">
            <v>4°</v>
          </cell>
        </row>
        <row r="194">
          <cell r="A194">
            <v>4324</v>
          </cell>
          <cell r="B194" t="str">
            <v>DE CONINCK Marc</v>
          </cell>
          <cell r="C194" t="str">
            <v>K.STER</v>
          </cell>
          <cell r="E194">
            <v>22</v>
          </cell>
          <cell r="F194" t="str">
            <v>3°</v>
          </cell>
        </row>
        <row r="195">
          <cell r="A195">
            <v>4348</v>
          </cell>
          <cell r="B195" t="str">
            <v>VAN MUYLEM Norbert</v>
          </cell>
          <cell r="C195" t="str">
            <v>K.STER</v>
          </cell>
          <cell r="E195">
            <v>18</v>
          </cell>
          <cell r="F195" t="str">
            <v>4°</v>
          </cell>
        </row>
        <row r="196">
          <cell r="A196">
            <v>9974</v>
          </cell>
          <cell r="B196" t="str">
            <v>DE FREYN Jasper</v>
          </cell>
          <cell r="C196" t="str">
            <v>K.STER</v>
          </cell>
          <cell r="E196">
            <v>18</v>
          </cell>
          <cell r="F196" t="str">
            <v>4°</v>
          </cell>
        </row>
        <row r="197">
          <cell r="A197">
            <v>9063</v>
          </cell>
          <cell r="B197" t="str">
            <v>DE BECK Clery</v>
          </cell>
          <cell r="C197" t="str">
            <v>K.STER</v>
          </cell>
          <cell r="E197">
            <v>27</v>
          </cell>
          <cell r="F197" t="str">
            <v>2°</v>
          </cell>
        </row>
        <row r="199">
          <cell r="A199">
            <v>4036</v>
          </cell>
          <cell r="B199" t="str">
            <v>STRYPENS Lucien</v>
          </cell>
          <cell r="C199" t="str">
            <v>BVG</v>
          </cell>
          <cell r="E199">
            <v>22</v>
          </cell>
          <cell r="F199" t="str">
            <v>3°</v>
          </cell>
        </row>
        <row r="200">
          <cell r="A200">
            <v>4416</v>
          </cell>
          <cell r="B200" t="str">
            <v>VAN RIJSSELBERGHE Johan</v>
          </cell>
          <cell r="C200" t="str">
            <v>BVG</v>
          </cell>
          <cell r="E200">
            <v>22</v>
          </cell>
          <cell r="F200" t="str">
            <v>3°</v>
          </cell>
        </row>
        <row r="201">
          <cell r="A201">
            <v>4487</v>
          </cell>
          <cell r="B201" t="str">
            <v>VAN DE VOORDE Luc</v>
          </cell>
          <cell r="C201" t="str">
            <v>BVG</v>
          </cell>
          <cell r="E201">
            <v>42</v>
          </cell>
          <cell r="F201" t="str">
            <v>exc</v>
          </cell>
        </row>
        <row r="202">
          <cell r="A202">
            <v>4639</v>
          </cell>
          <cell r="B202" t="str">
            <v>DUPONT Franky</v>
          </cell>
          <cell r="C202" t="str">
            <v>BVG</v>
          </cell>
          <cell r="E202">
            <v>34</v>
          </cell>
          <cell r="F202" t="str">
            <v>1°</v>
          </cell>
        </row>
        <row r="203">
          <cell r="A203">
            <v>4910</v>
          </cell>
          <cell r="B203" t="str">
            <v>DE FLO Herman</v>
          </cell>
          <cell r="C203" t="str">
            <v>BVG</v>
          </cell>
          <cell r="E203">
            <v>27</v>
          </cell>
          <cell r="F203" t="str">
            <v>2°</v>
          </cell>
        </row>
        <row r="204">
          <cell r="A204">
            <v>4932</v>
          </cell>
          <cell r="B204" t="str">
            <v>VAN MOL William</v>
          </cell>
          <cell r="C204" t="str">
            <v>BVG</v>
          </cell>
          <cell r="E204">
            <v>22</v>
          </cell>
          <cell r="F204" t="str">
            <v>3°</v>
          </cell>
        </row>
        <row r="205">
          <cell r="A205">
            <v>4942</v>
          </cell>
          <cell r="B205" t="str">
            <v>BAETENS Marc</v>
          </cell>
          <cell r="C205" t="str">
            <v>BVG</v>
          </cell>
          <cell r="E205">
            <v>34</v>
          </cell>
          <cell r="F205" t="str">
            <v>1°</v>
          </cell>
        </row>
        <row r="206">
          <cell r="A206">
            <v>6713</v>
          </cell>
          <cell r="B206" t="str">
            <v>VAN ACKER Johan</v>
          </cell>
          <cell r="C206" t="str">
            <v>BVG</v>
          </cell>
          <cell r="E206">
            <v>22</v>
          </cell>
          <cell r="F206" t="str">
            <v>3°</v>
          </cell>
        </row>
        <row r="207">
          <cell r="A207">
            <v>7476</v>
          </cell>
          <cell r="B207" t="str">
            <v>DE COOMAN Marcel</v>
          </cell>
          <cell r="C207" t="str">
            <v>BVG</v>
          </cell>
          <cell r="E207">
            <v>15</v>
          </cell>
          <cell r="F207" t="str">
            <v>5°</v>
          </cell>
        </row>
        <row r="208">
          <cell r="A208">
            <v>4341</v>
          </cell>
          <cell r="B208" t="str">
            <v>DE COSTER Luc</v>
          </cell>
          <cell r="C208" t="str">
            <v>BVG</v>
          </cell>
          <cell r="E208">
            <v>42</v>
          </cell>
          <cell r="F208" t="str">
            <v>exc</v>
          </cell>
        </row>
        <row r="209">
          <cell r="A209">
            <v>6088</v>
          </cell>
          <cell r="B209" t="str">
            <v>SIROYT Davy</v>
          </cell>
          <cell r="C209" t="str">
            <v>BVG</v>
          </cell>
          <cell r="E209">
            <v>27</v>
          </cell>
          <cell r="F209" t="str">
            <v>2°</v>
          </cell>
        </row>
        <row r="210">
          <cell r="A210">
            <v>6577</v>
          </cell>
          <cell r="B210" t="str">
            <v>SCIACCA Emilio</v>
          </cell>
          <cell r="C210" t="str">
            <v>BVG</v>
          </cell>
          <cell r="E210">
            <v>60</v>
          </cell>
          <cell r="F210" t="str">
            <v>ere</v>
          </cell>
        </row>
        <row r="211">
          <cell r="A211">
            <v>8165</v>
          </cell>
          <cell r="B211" t="str">
            <v>De Rudder Willy</v>
          </cell>
          <cell r="C211" t="str">
            <v>BVG</v>
          </cell>
          <cell r="E211">
            <v>18</v>
          </cell>
          <cell r="F211" t="str">
            <v>4°</v>
          </cell>
        </row>
        <row r="212">
          <cell r="A212">
            <v>9066</v>
          </cell>
          <cell r="B212" t="str">
            <v>Willems Raymond</v>
          </cell>
          <cell r="C212" t="str">
            <v>BVG</v>
          </cell>
          <cell r="E212">
            <v>27</v>
          </cell>
          <cell r="F212" t="str">
            <v>2°</v>
          </cell>
        </row>
        <row r="213">
          <cell r="A213">
            <v>9426</v>
          </cell>
          <cell r="B213" t="str">
            <v>De Wispelaere Walter</v>
          </cell>
          <cell r="C213" t="str">
            <v>BVG</v>
          </cell>
          <cell r="E213">
            <v>15</v>
          </cell>
          <cell r="F213" t="str">
            <v>5°</v>
          </cell>
        </row>
        <row r="214">
          <cell r="A214">
            <v>9427</v>
          </cell>
          <cell r="B214" t="str">
            <v>Vandenberghe Glen</v>
          </cell>
          <cell r="C214" t="str">
            <v>BVG</v>
          </cell>
          <cell r="E214">
            <v>15</v>
          </cell>
          <cell r="F214" t="str">
            <v>5°</v>
          </cell>
        </row>
        <row r="215">
          <cell r="A215">
            <v>1040</v>
          </cell>
          <cell r="B215" t="str">
            <v>SERGEANT Etienne</v>
          </cell>
          <cell r="C215" t="str">
            <v>BVG</v>
          </cell>
          <cell r="E215">
            <v>15</v>
          </cell>
          <cell r="F215" t="str">
            <v>5°</v>
          </cell>
        </row>
        <row r="216">
          <cell r="A216">
            <v>6435</v>
          </cell>
          <cell r="B216" t="str">
            <v>BELAEY DANNY</v>
          </cell>
          <cell r="C216" t="str">
            <v>BVG</v>
          </cell>
          <cell r="E216">
            <v>18</v>
          </cell>
          <cell r="F216" t="str">
            <v>4°</v>
          </cell>
        </row>
        <row r="217">
          <cell r="A217">
            <v>9261</v>
          </cell>
          <cell r="B217" t="str">
            <v>de MEULEMEESTER Cédric</v>
          </cell>
          <cell r="C217" t="str">
            <v>BVG</v>
          </cell>
          <cell r="F217" t="b">
            <v>0</v>
          </cell>
        </row>
        <row r="218">
          <cell r="A218">
            <v>1036</v>
          </cell>
          <cell r="B218" t="str">
            <v>DEPOORTER MIEKE</v>
          </cell>
          <cell r="C218" t="str">
            <v>BVG</v>
          </cell>
          <cell r="F218" t="b">
            <v>0</v>
          </cell>
        </row>
        <row r="219">
          <cell r="A219">
            <v>4231</v>
          </cell>
          <cell r="B219" t="str">
            <v>NOE CHRISTIAAN</v>
          </cell>
          <cell r="C219" t="str">
            <v>BVG</v>
          </cell>
          <cell r="E219">
            <v>22</v>
          </cell>
          <cell r="F219" t="str">
            <v>3°</v>
          </cell>
        </row>
        <row r="220">
          <cell r="A220">
            <v>5747</v>
          </cell>
          <cell r="B220" t="str">
            <v>SAEY ETIENNE</v>
          </cell>
          <cell r="C220" t="str">
            <v>BVG</v>
          </cell>
          <cell r="E220">
            <v>27</v>
          </cell>
          <cell r="F220" t="str">
            <v>2°</v>
          </cell>
        </row>
        <row r="221">
          <cell r="A221">
            <v>4845</v>
          </cell>
          <cell r="B221" t="str">
            <v>STEVENS PATRICK</v>
          </cell>
          <cell r="C221" t="str">
            <v>BVG</v>
          </cell>
          <cell r="E221">
            <v>22</v>
          </cell>
          <cell r="F221" t="str">
            <v>3°</v>
          </cell>
        </row>
        <row r="222">
          <cell r="A222">
            <v>4931</v>
          </cell>
          <cell r="B222" t="str">
            <v>VAN HOYLANDT ROGER</v>
          </cell>
          <cell r="C222" t="str">
            <v>BVG</v>
          </cell>
          <cell r="E222">
            <v>50</v>
          </cell>
          <cell r="F222" t="str">
            <v>hfd</v>
          </cell>
        </row>
        <row r="223">
          <cell r="A223">
            <v>5733</v>
          </cell>
          <cell r="B223" t="str">
            <v>VAN BRUYSSEL RONY</v>
          </cell>
          <cell r="C223" t="str">
            <v>BVG</v>
          </cell>
          <cell r="E223">
            <v>15</v>
          </cell>
          <cell r="F223" t="str">
            <v>5°</v>
          </cell>
        </row>
        <row r="224">
          <cell r="A224">
            <v>9519</v>
          </cell>
          <cell r="B224" t="str">
            <v>HUT Joop</v>
          </cell>
          <cell r="C224" t="str">
            <v>BVG</v>
          </cell>
          <cell r="F224" t="b">
            <v>0</v>
          </cell>
        </row>
        <row r="225">
          <cell r="A225">
            <v>5798</v>
          </cell>
          <cell r="B225" t="str">
            <v>van Manen Bert</v>
          </cell>
          <cell r="C225" t="str">
            <v>BVG</v>
          </cell>
          <cell r="E225">
            <v>60</v>
          </cell>
          <cell r="F225" t="str">
            <v>ere</v>
          </cell>
        </row>
        <row r="226">
          <cell r="A226">
            <v>9956</v>
          </cell>
          <cell r="B226" t="str">
            <v>KASIER Sven</v>
          </cell>
          <cell r="C226" t="str">
            <v>BVG</v>
          </cell>
          <cell r="E226">
            <v>15</v>
          </cell>
          <cell r="F226" t="str">
            <v>5°</v>
          </cell>
        </row>
        <row r="228">
          <cell r="A228">
            <v>9975</v>
          </cell>
          <cell r="B228" t="str">
            <v>WILLEMS Peter</v>
          </cell>
          <cell r="C228" t="str">
            <v>ACG</v>
          </cell>
          <cell r="E228">
            <v>42</v>
          </cell>
          <cell r="F228" t="str">
            <v>exc</v>
          </cell>
        </row>
        <row r="229">
          <cell r="A229">
            <v>8758</v>
          </cell>
          <cell r="B229" t="str">
            <v>DUYM Ignace</v>
          </cell>
          <cell r="C229" t="str">
            <v>ACG</v>
          </cell>
          <cell r="E229">
            <v>42</v>
          </cell>
          <cell r="F229" t="str">
            <v>exc</v>
          </cell>
        </row>
        <row r="230">
          <cell r="A230">
            <v>4505</v>
          </cell>
          <cell r="B230" t="str">
            <v>BRACKE Peter</v>
          </cell>
          <cell r="C230" t="str">
            <v>ACG</v>
          </cell>
          <cell r="E230">
            <v>42</v>
          </cell>
          <cell r="F230" t="str">
            <v>exc</v>
          </cell>
        </row>
        <row r="231">
          <cell r="A231">
            <v>2314</v>
          </cell>
          <cell r="B231" t="str">
            <v>SONCK ROBBY</v>
          </cell>
          <cell r="C231" t="str">
            <v>ACG</v>
          </cell>
          <cell r="E231">
            <v>42</v>
          </cell>
          <cell r="F231" t="str">
            <v>exc</v>
          </cell>
        </row>
        <row r="232">
          <cell r="A232">
            <v>6927</v>
          </cell>
          <cell r="B232" t="str">
            <v>DUJARDIN Luc</v>
          </cell>
          <cell r="C232" t="str">
            <v>ACG</v>
          </cell>
          <cell r="E232">
            <v>27</v>
          </cell>
          <cell r="F232" t="str">
            <v>2°</v>
          </cell>
        </row>
        <row r="233">
          <cell r="A233">
            <v>4432</v>
          </cell>
          <cell r="B233" t="str">
            <v>BAETE Jean-Pierre</v>
          </cell>
          <cell r="C233" t="str">
            <v>ACG</v>
          </cell>
          <cell r="E233">
            <v>27</v>
          </cell>
          <cell r="F233" t="str">
            <v>2°</v>
          </cell>
        </row>
        <row r="234">
          <cell r="A234">
            <v>7685</v>
          </cell>
          <cell r="B234" t="str">
            <v>Hanskens Stephaan</v>
          </cell>
          <cell r="C234" t="str">
            <v>ACG</v>
          </cell>
          <cell r="E234">
            <v>15</v>
          </cell>
          <cell r="F234" t="str">
            <v>5°</v>
          </cell>
        </row>
        <row r="235">
          <cell r="A235">
            <v>9431</v>
          </cell>
          <cell r="B235" t="str">
            <v>JACQUEMYN Tony</v>
          </cell>
          <cell r="C235" t="str">
            <v>ACG</v>
          </cell>
          <cell r="E235">
            <v>18</v>
          </cell>
          <cell r="F235" t="str">
            <v>4°</v>
          </cell>
        </row>
        <row r="236">
          <cell r="A236">
            <v>6428</v>
          </cell>
          <cell r="B236" t="str">
            <v>MEULEMAN Rudy</v>
          </cell>
          <cell r="C236" t="str">
            <v>ACG</v>
          </cell>
          <cell r="E236">
            <v>22</v>
          </cell>
          <cell r="F236" t="str">
            <v>3°</v>
          </cell>
        </row>
        <row r="237">
          <cell r="A237">
            <v>6705</v>
          </cell>
          <cell r="B237" t="str">
            <v>BERNAERDT Roland</v>
          </cell>
          <cell r="C237" t="str">
            <v>ACG</v>
          </cell>
          <cell r="E237">
            <v>22</v>
          </cell>
          <cell r="F237" t="str">
            <v>3°</v>
          </cell>
        </row>
        <row r="238">
          <cell r="A238">
            <v>4496</v>
          </cell>
          <cell r="B238" t="str">
            <v>VAN HANEGEM Izaak</v>
          </cell>
          <cell r="C238" t="str">
            <v>ACG</v>
          </cell>
          <cell r="E238">
            <v>18</v>
          </cell>
          <cell r="F238" t="str">
            <v>4°</v>
          </cell>
        </row>
        <row r="239">
          <cell r="A239">
            <v>1044</v>
          </cell>
          <cell r="B239" t="str">
            <v>Coppens Jimmy</v>
          </cell>
          <cell r="C239" t="str">
            <v>ACG</v>
          </cell>
          <cell r="E239">
            <v>15</v>
          </cell>
          <cell r="F239" t="str">
            <v>5°</v>
          </cell>
        </row>
        <row r="240">
          <cell r="A240">
            <v>7125</v>
          </cell>
          <cell r="B240" t="str">
            <v>Nuytten Renold</v>
          </cell>
          <cell r="C240" t="str">
            <v>ACG</v>
          </cell>
          <cell r="E240">
            <v>15</v>
          </cell>
          <cell r="F240" t="str">
            <v>5°</v>
          </cell>
        </row>
        <row r="241">
          <cell r="A241">
            <v>9821</v>
          </cell>
          <cell r="B241" t="str">
            <v>VAN DEN BOSSCHE Daniël</v>
          </cell>
          <cell r="C241" t="str">
            <v>ACG</v>
          </cell>
        </row>
        <row r="243">
          <cell r="A243">
            <v>9420</v>
          </cell>
          <cell r="B243" t="str">
            <v>CAUDRON Bjorn</v>
          </cell>
          <cell r="C243" t="str">
            <v>K. ED</v>
          </cell>
          <cell r="E243">
            <v>22</v>
          </cell>
          <cell r="F243" t="str">
            <v>3°</v>
          </cell>
        </row>
        <row r="244">
          <cell r="A244">
            <v>4422</v>
          </cell>
          <cell r="B244" t="str">
            <v>DE MEYER Rudi</v>
          </cell>
          <cell r="C244" t="str">
            <v>K. ED</v>
          </cell>
          <cell r="E244">
            <v>27</v>
          </cell>
          <cell r="F244" t="str">
            <v>2°</v>
          </cell>
        </row>
        <row r="245">
          <cell r="A245">
            <v>4425</v>
          </cell>
          <cell r="B245" t="str">
            <v>GEVAERT André</v>
          </cell>
          <cell r="C245" t="str">
            <v>K. ED</v>
          </cell>
          <cell r="E245">
            <v>27</v>
          </cell>
          <cell r="F245" t="str">
            <v>2°</v>
          </cell>
        </row>
        <row r="246">
          <cell r="A246">
            <v>9260</v>
          </cell>
          <cell r="B246" t="str">
            <v>VAN HEIRSEELE Roger</v>
          </cell>
          <cell r="C246" t="str">
            <v>K. ED</v>
          </cell>
          <cell r="F246" t="b">
            <v>0</v>
          </cell>
        </row>
        <row r="247">
          <cell r="A247">
            <v>9421</v>
          </cell>
          <cell r="B247" t="str">
            <v>Caudron Danny</v>
          </cell>
          <cell r="C247" t="str">
            <v>K. ED</v>
          </cell>
          <cell r="E247">
            <v>27</v>
          </cell>
          <cell r="F247" t="str">
            <v>2°</v>
          </cell>
        </row>
        <row r="248">
          <cell r="A248">
            <v>8410</v>
          </cell>
          <cell r="B248" t="str">
            <v>LIPPENS Tony</v>
          </cell>
          <cell r="C248" t="str">
            <v>K. ED</v>
          </cell>
          <cell r="E248">
            <v>22</v>
          </cell>
          <cell r="F248" t="str">
            <v>3°</v>
          </cell>
        </row>
        <row r="249">
          <cell r="F249" t="b">
            <v>0</v>
          </cell>
        </row>
        <row r="250">
          <cell r="A250">
            <v>8063</v>
          </cell>
          <cell r="B250" t="str">
            <v>COPPENS Christiaan</v>
          </cell>
          <cell r="C250" t="str">
            <v>K.EWH</v>
          </cell>
          <cell r="E250">
            <v>22</v>
          </cell>
          <cell r="F250" t="str">
            <v>3°</v>
          </cell>
        </row>
        <row r="251">
          <cell r="A251">
            <v>1071</v>
          </cell>
          <cell r="B251" t="str">
            <v>BILLET Jelle</v>
          </cell>
          <cell r="C251" t="str">
            <v>K.EWH</v>
          </cell>
          <cell r="F251" t="b">
            <v>0</v>
          </cell>
        </row>
        <row r="252">
          <cell r="A252">
            <v>8657</v>
          </cell>
          <cell r="B252" t="str">
            <v>HOLDERBEKE Alex</v>
          </cell>
          <cell r="C252" t="str">
            <v>K.EWH</v>
          </cell>
          <cell r="E252">
            <v>15</v>
          </cell>
          <cell r="F252" t="str">
            <v>5°</v>
          </cell>
        </row>
        <row r="253">
          <cell r="A253">
            <v>4425</v>
          </cell>
          <cell r="B253" t="str">
            <v xml:space="preserve">GEVAERT André </v>
          </cell>
          <cell r="C253" t="str">
            <v>K.EWH</v>
          </cell>
          <cell r="E253">
            <v>22</v>
          </cell>
          <cell r="F253" t="str">
            <v>3°</v>
          </cell>
        </row>
        <row r="254">
          <cell r="A254">
            <v>9424</v>
          </cell>
          <cell r="B254" t="str">
            <v>VAN DEN  EEDE  Marc</v>
          </cell>
          <cell r="C254" t="str">
            <v>K.EWH</v>
          </cell>
          <cell r="E254">
            <v>18</v>
          </cell>
          <cell r="F254" t="str">
            <v>4°</v>
          </cell>
        </row>
        <row r="256">
          <cell r="A256">
            <v>9595</v>
          </cell>
          <cell r="B256" t="str">
            <v>VERBEURE Danny</v>
          </cell>
          <cell r="C256" t="str">
            <v>K.EWH</v>
          </cell>
          <cell r="F256" t="b">
            <v>0</v>
          </cell>
        </row>
        <row r="257">
          <cell r="A257">
            <v>7806</v>
          </cell>
          <cell r="B257" t="str">
            <v>BAUTE Steven</v>
          </cell>
          <cell r="C257" t="str">
            <v>K.EWH</v>
          </cell>
          <cell r="E257">
            <v>27</v>
          </cell>
          <cell r="F257" t="str">
            <v>2°</v>
          </cell>
        </row>
        <row r="258">
          <cell r="A258">
            <v>9593</v>
          </cell>
          <cell r="B258" t="str">
            <v>TRENSON Gabriël</v>
          </cell>
          <cell r="C258" t="str">
            <v>K.EWH</v>
          </cell>
          <cell r="F258" t="b">
            <v>0</v>
          </cell>
        </row>
        <row r="259">
          <cell r="A259">
            <v>4446</v>
          </cell>
          <cell r="B259" t="str">
            <v>FOURNEAU Alain</v>
          </cell>
          <cell r="C259" t="str">
            <v>K.EWH</v>
          </cell>
          <cell r="F259" t="b">
            <v>0</v>
          </cell>
        </row>
        <row r="260">
          <cell r="A260">
            <v>9594</v>
          </cell>
          <cell r="B260" t="str">
            <v>VAN QUAETHEM Romain</v>
          </cell>
          <cell r="C260" t="str">
            <v>K.EWH</v>
          </cell>
          <cell r="F260" t="b">
            <v>0</v>
          </cell>
        </row>
        <row r="261">
          <cell r="A261">
            <v>9592</v>
          </cell>
          <cell r="B261" t="str">
            <v>DE LOBEL Marc</v>
          </cell>
          <cell r="C261" t="str">
            <v>K.EWH</v>
          </cell>
          <cell r="F261" t="b">
            <v>0</v>
          </cell>
        </row>
        <row r="262">
          <cell r="A262">
            <v>4472</v>
          </cell>
          <cell r="B262" t="str">
            <v>DE BAETS Danny</v>
          </cell>
          <cell r="C262" t="str">
            <v>K.EWH</v>
          </cell>
          <cell r="D262" t="str">
            <v>HNS</v>
          </cell>
          <cell r="E262">
            <v>18</v>
          </cell>
          <cell r="F262" t="str">
            <v>4°</v>
          </cell>
        </row>
        <row r="263">
          <cell r="A263">
            <v>9966</v>
          </cell>
          <cell r="B263" t="str">
            <v>BRUGGEMAN Etienne</v>
          </cell>
          <cell r="C263" t="str">
            <v xml:space="preserve"> K.EWH</v>
          </cell>
          <cell r="D263" t="str">
            <v>NS</v>
          </cell>
        </row>
        <row r="265">
          <cell r="A265">
            <v>4454</v>
          </cell>
          <cell r="B265" t="str">
            <v>DEPOORTER Reginald</v>
          </cell>
          <cell r="C265" t="str">
            <v>GS</v>
          </cell>
          <cell r="E265">
            <v>15</v>
          </cell>
          <cell r="F265" t="str">
            <v>5°</v>
          </cell>
        </row>
        <row r="266">
          <cell r="A266">
            <v>4466</v>
          </cell>
          <cell r="B266" t="str">
            <v>TREMERIE Walter</v>
          </cell>
          <cell r="C266" t="str">
            <v>GS</v>
          </cell>
          <cell r="E266">
            <v>27</v>
          </cell>
          <cell r="F266" t="str">
            <v>2°</v>
          </cell>
        </row>
        <row r="267">
          <cell r="A267">
            <v>4528</v>
          </cell>
          <cell r="B267" t="str">
            <v>VAN HANEGEM Nico</v>
          </cell>
          <cell r="C267" t="str">
            <v>GS</v>
          </cell>
          <cell r="E267">
            <v>42</v>
          </cell>
          <cell r="F267" t="str">
            <v>exc</v>
          </cell>
        </row>
        <row r="268">
          <cell r="A268">
            <v>4541</v>
          </cell>
          <cell r="B268" t="str">
            <v>DELLAERT Marc</v>
          </cell>
          <cell r="C268" t="str">
            <v>GS</v>
          </cell>
          <cell r="E268">
            <v>50</v>
          </cell>
          <cell r="F268" t="str">
            <v>hfd</v>
          </cell>
        </row>
        <row r="269">
          <cell r="A269">
            <v>4587</v>
          </cell>
          <cell r="B269" t="str">
            <v>VERSTRAETEN Frank</v>
          </cell>
          <cell r="C269" t="str">
            <v>GS</v>
          </cell>
          <cell r="E269">
            <v>42</v>
          </cell>
          <cell r="F269" t="str">
            <v>exc</v>
          </cell>
        </row>
        <row r="270">
          <cell r="A270">
            <v>6701</v>
          </cell>
          <cell r="B270" t="str">
            <v>BROCHE Philippe</v>
          </cell>
          <cell r="C270" t="str">
            <v>GS</v>
          </cell>
          <cell r="E270">
            <v>34</v>
          </cell>
          <cell r="F270" t="str">
            <v>1°</v>
          </cell>
        </row>
        <row r="271">
          <cell r="A271">
            <v>6703</v>
          </cell>
          <cell r="B271" t="str">
            <v>CLAUS Pascal</v>
          </cell>
          <cell r="C271" t="str">
            <v>GS</v>
          </cell>
          <cell r="E271">
            <v>50</v>
          </cell>
          <cell r="F271" t="str">
            <v>hfd</v>
          </cell>
        </row>
        <row r="272">
          <cell r="A272">
            <v>7203</v>
          </cell>
          <cell r="B272" t="str">
            <v>DELARUE Dirk</v>
          </cell>
          <cell r="C272" t="str">
            <v>GS</v>
          </cell>
          <cell r="E272">
            <v>42</v>
          </cell>
          <cell r="F272" t="str">
            <v>exc</v>
          </cell>
        </row>
        <row r="273">
          <cell r="A273">
            <v>7498</v>
          </cell>
          <cell r="B273" t="str">
            <v>VAN DAM Jens</v>
          </cell>
          <cell r="C273" t="str">
            <v>GS</v>
          </cell>
          <cell r="E273">
            <v>50</v>
          </cell>
          <cell r="F273" t="str">
            <v>hfd</v>
          </cell>
        </row>
        <row r="274">
          <cell r="A274">
            <v>8163</v>
          </cell>
          <cell r="B274" t="str">
            <v>DE WEIRDT Jean-Marie</v>
          </cell>
          <cell r="C274" t="str">
            <v>GS</v>
          </cell>
          <cell r="E274">
            <v>27</v>
          </cell>
          <cell r="F274" t="str">
            <v>2°</v>
          </cell>
        </row>
        <row r="275">
          <cell r="A275">
            <v>8654</v>
          </cell>
          <cell r="B275" t="str">
            <v>BAETSLE Peter</v>
          </cell>
          <cell r="C275" t="str">
            <v>GS</v>
          </cell>
          <cell r="E275">
            <v>27</v>
          </cell>
          <cell r="F275" t="str">
            <v>2°</v>
          </cell>
        </row>
        <row r="276">
          <cell r="A276">
            <v>8889</v>
          </cell>
          <cell r="B276" t="str">
            <v>DE PREST Alex</v>
          </cell>
          <cell r="C276" t="str">
            <v>GS</v>
          </cell>
          <cell r="E276">
            <v>22</v>
          </cell>
          <cell r="F276" t="str">
            <v>3°</v>
          </cell>
        </row>
        <row r="277">
          <cell r="A277">
            <v>8890</v>
          </cell>
          <cell r="B277" t="str">
            <v>VAN HOLLE Jean-Pierre</v>
          </cell>
          <cell r="C277" t="str">
            <v>GS</v>
          </cell>
          <cell r="E277">
            <v>22</v>
          </cell>
          <cell r="F277" t="str">
            <v>3°</v>
          </cell>
        </row>
        <row r="278">
          <cell r="A278">
            <v>9423</v>
          </cell>
          <cell r="B278" t="str">
            <v>DE GOQUE Guy</v>
          </cell>
          <cell r="C278" t="str">
            <v>GS</v>
          </cell>
          <cell r="E278">
            <v>22</v>
          </cell>
          <cell r="F278" t="str">
            <v>3°</v>
          </cell>
        </row>
        <row r="279">
          <cell r="A279">
            <v>1039</v>
          </cell>
          <cell r="B279" t="str">
            <v>WIEME Koenraad</v>
          </cell>
          <cell r="C279" t="str">
            <v>GS</v>
          </cell>
          <cell r="E279">
            <v>27</v>
          </cell>
          <cell r="F279" t="str">
            <v>2°</v>
          </cell>
        </row>
        <row r="280">
          <cell r="A280">
            <v>4506</v>
          </cell>
          <cell r="B280" t="str">
            <v>BRACKE Tom</v>
          </cell>
          <cell r="C280" t="str">
            <v>GS</v>
          </cell>
          <cell r="E280">
            <v>42</v>
          </cell>
          <cell r="F280" t="str">
            <v>exc</v>
          </cell>
        </row>
        <row r="281">
          <cell r="A281">
            <v>4550</v>
          </cell>
          <cell r="B281" t="str">
            <v>KESTELOOT Patrick</v>
          </cell>
          <cell r="C281" t="str">
            <v>GS</v>
          </cell>
          <cell r="E281">
            <v>60</v>
          </cell>
          <cell r="F281" t="str">
            <v>ere</v>
          </cell>
        </row>
        <row r="282">
          <cell r="A282">
            <v>9419</v>
          </cell>
          <cell r="B282" t="str">
            <v>MOEYKENS Biacio</v>
          </cell>
          <cell r="C282" t="str">
            <v>GS</v>
          </cell>
          <cell r="E282">
            <v>18</v>
          </cell>
          <cell r="F282" t="str">
            <v>4°</v>
          </cell>
        </row>
        <row r="283">
          <cell r="A283">
            <v>1033</v>
          </cell>
          <cell r="B283" t="str">
            <v>DE CASTER Marc</v>
          </cell>
          <cell r="C283" t="str">
            <v>GS</v>
          </cell>
          <cell r="E283">
            <v>15</v>
          </cell>
          <cell r="F283" t="str">
            <v>5°</v>
          </cell>
        </row>
        <row r="284">
          <cell r="A284">
            <v>8426</v>
          </cell>
          <cell r="B284" t="str">
            <v>MOEYKENS Michel</v>
          </cell>
          <cell r="C284" t="str">
            <v>GS</v>
          </cell>
          <cell r="E284">
            <v>22</v>
          </cell>
          <cell r="F284" t="str">
            <v>3°</v>
          </cell>
        </row>
        <row r="285">
          <cell r="A285">
            <v>9959</v>
          </cell>
          <cell r="B285" t="str">
            <v>DE DEYNE Firmin</v>
          </cell>
          <cell r="C285" t="str">
            <v>GS</v>
          </cell>
          <cell r="E285">
            <v>22</v>
          </cell>
          <cell r="F285" t="str">
            <v>3°</v>
          </cell>
        </row>
        <row r="287">
          <cell r="F287" t="b">
            <v>0</v>
          </cell>
        </row>
        <row r="288">
          <cell r="A288">
            <v>4402</v>
          </cell>
          <cell r="B288" t="str">
            <v>ROELS Roger</v>
          </cell>
          <cell r="C288" t="str">
            <v>KAS</v>
          </cell>
          <cell r="E288">
            <v>27</v>
          </cell>
          <cell r="F288" t="str">
            <v>2°</v>
          </cell>
        </row>
        <row r="289">
          <cell r="A289">
            <v>4451</v>
          </cell>
          <cell r="B289" t="str">
            <v>DE BLEECKER Steven</v>
          </cell>
          <cell r="C289" t="str">
            <v>KAS</v>
          </cell>
          <cell r="E289">
            <v>42</v>
          </cell>
          <cell r="F289" t="str">
            <v>exc</v>
          </cell>
        </row>
        <row r="290">
          <cell r="A290">
            <v>4524</v>
          </cell>
          <cell r="B290" t="str">
            <v>RODTS Piet</v>
          </cell>
          <cell r="C290" t="str">
            <v>KAS</v>
          </cell>
          <cell r="E290">
            <v>50</v>
          </cell>
          <cell r="F290" t="str">
            <v>hfd</v>
          </cell>
        </row>
        <row r="291">
          <cell r="A291">
            <v>4526</v>
          </cell>
          <cell r="B291" t="str">
            <v>VAN DE VELDE Marc</v>
          </cell>
          <cell r="C291" t="str">
            <v>KAS</v>
          </cell>
          <cell r="E291">
            <v>15</v>
          </cell>
          <cell r="F291" t="str">
            <v>5°</v>
          </cell>
        </row>
        <row r="292">
          <cell r="A292">
            <v>7207</v>
          </cell>
          <cell r="B292" t="str">
            <v>FEYS Georges</v>
          </cell>
          <cell r="C292" t="str">
            <v>KAS</v>
          </cell>
          <cell r="E292">
            <v>22</v>
          </cell>
          <cell r="F292" t="str">
            <v>3°</v>
          </cell>
        </row>
        <row r="293">
          <cell r="A293">
            <v>7209</v>
          </cell>
          <cell r="B293" t="str">
            <v>VAN WAEYENBERGHE Carlos</v>
          </cell>
          <cell r="C293" t="str">
            <v>KAS</v>
          </cell>
          <cell r="E293">
            <v>18</v>
          </cell>
          <cell r="F293" t="str">
            <v>4°</v>
          </cell>
        </row>
        <row r="294">
          <cell r="A294">
            <v>7687</v>
          </cell>
          <cell r="B294" t="str">
            <v>PIETERS Lionel</v>
          </cell>
          <cell r="C294" t="str">
            <v>KAS</v>
          </cell>
          <cell r="E294">
            <v>15</v>
          </cell>
          <cell r="F294" t="str">
            <v>5°</v>
          </cell>
        </row>
        <row r="295">
          <cell r="A295">
            <v>8895</v>
          </cell>
          <cell r="B295" t="str">
            <v>SANMADESTO José</v>
          </cell>
          <cell r="C295" t="str">
            <v>KAS</v>
          </cell>
          <cell r="E295">
            <v>15</v>
          </cell>
          <cell r="F295" t="str">
            <v>5°</v>
          </cell>
        </row>
        <row r="296">
          <cell r="A296">
            <v>4530</v>
          </cell>
          <cell r="B296" t="str">
            <v>VERSPEELT Filip</v>
          </cell>
          <cell r="C296" t="str">
            <v>KAS</v>
          </cell>
          <cell r="E296">
            <v>50</v>
          </cell>
          <cell r="F296" t="str">
            <v>hfd</v>
          </cell>
        </row>
        <row r="297">
          <cell r="A297">
            <v>8070</v>
          </cell>
          <cell r="B297" t="str">
            <v>VAN KERCKHOVE Willem</v>
          </cell>
          <cell r="C297" t="str">
            <v>KAS</v>
          </cell>
          <cell r="E297">
            <v>22</v>
          </cell>
          <cell r="F297" t="str">
            <v>3°</v>
          </cell>
        </row>
        <row r="298">
          <cell r="A298">
            <v>8530</v>
          </cell>
          <cell r="B298" t="str">
            <v>DEMIRCIOGLU Fuat</v>
          </cell>
          <cell r="C298" t="str">
            <v>KAS</v>
          </cell>
          <cell r="E298">
            <v>50</v>
          </cell>
          <cell r="F298" t="str">
            <v>hfd</v>
          </cell>
        </row>
        <row r="299">
          <cell r="A299">
            <v>8068</v>
          </cell>
          <cell r="B299" t="str">
            <v>KAHRAMAN Murat</v>
          </cell>
          <cell r="C299" t="str">
            <v>KAS</v>
          </cell>
          <cell r="E299">
            <v>42</v>
          </cell>
          <cell r="F299" t="str">
            <v>exc</v>
          </cell>
        </row>
        <row r="300">
          <cell r="A300">
            <v>8655</v>
          </cell>
          <cell r="B300" t="str">
            <v>TOLLEBEKE Arthur</v>
          </cell>
          <cell r="C300" t="str">
            <v>KAS</v>
          </cell>
          <cell r="E300">
            <v>27</v>
          </cell>
          <cell r="F300" t="str">
            <v>2°</v>
          </cell>
        </row>
        <row r="301">
          <cell r="A301">
            <v>5705</v>
          </cell>
          <cell r="B301" t="str">
            <v>LUTTENS Arnold</v>
          </cell>
          <cell r="C301" t="str">
            <v>KAS</v>
          </cell>
          <cell r="E301">
            <v>22</v>
          </cell>
          <cell r="F301" t="str">
            <v>3°</v>
          </cell>
        </row>
        <row r="302">
          <cell r="A302">
            <v>4516</v>
          </cell>
          <cell r="B302" t="str">
            <v>FEYS Gunther</v>
          </cell>
          <cell r="C302" t="str">
            <v>KAS</v>
          </cell>
          <cell r="E302">
            <v>42</v>
          </cell>
          <cell r="F302" t="str">
            <v>exc</v>
          </cell>
        </row>
        <row r="303">
          <cell r="A303">
            <v>9964</v>
          </cell>
          <cell r="B303" t="str">
            <v>DE MEY Ad</v>
          </cell>
          <cell r="C303" t="str">
            <v>KAS</v>
          </cell>
          <cell r="E303">
            <v>18</v>
          </cell>
          <cell r="F303" t="str">
            <v>4°</v>
          </cell>
        </row>
        <row r="304">
          <cell r="A304">
            <v>9965</v>
          </cell>
          <cell r="B304" t="str">
            <v>SANMODESTO Nicolas</v>
          </cell>
          <cell r="C304" t="str">
            <v>KAS</v>
          </cell>
          <cell r="E304">
            <v>15</v>
          </cell>
          <cell r="F304" t="str">
            <v>5°</v>
          </cell>
        </row>
        <row r="305">
          <cell r="F305" t="b">
            <v>0</v>
          </cell>
        </row>
        <row r="306">
          <cell r="A306">
            <v>4415</v>
          </cell>
          <cell r="B306" t="str">
            <v>VANPETEGHEM Alex</v>
          </cell>
          <cell r="C306" t="str">
            <v>K.ME</v>
          </cell>
          <cell r="E306">
            <v>34</v>
          </cell>
          <cell r="F306" t="str">
            <v>1°</v>
          </cell>
        </row>
        <row r="307">
          <cell r="A307">
            <v>4443</v>
          </cell>
          <cell r="B307" t="str">
            <v>VERBEKEN Albert</v>
          </cell>
          <cell r="C307" t="str">
            <v>K.ME</v>
          </cell>
          <cell r="E307">
            <v>27</v>
          </cell>
          <cell r="F307" t="str">
            <v>2°</v>
          </cell>
        </row>
        <row r="308">
          <cell r="A308">
            <v>4629</v>
          </cell>
          <cell r="B308" t="str">
            <v>VERSNOYEN François</v>
          </cell>
          <cell r="C308" t="str">
            <v>K.ME</v>
          </cell>
          <cell r="E308">
            <v>27</v>
          </cell>
          <cell r="F308" t="str">
            <v>2°</v>
          </cell>
        </row>
        <row r="309">
          <cell r="A309">
            <v>4643</v>
          </cell>
          <cell r="B309" t="str">
            <v>MESURE Freddy</v>
          </cell>
          <cell r="C309" t="str">
            <v>K.ME</v>
          </cell>
          <cell r="E309">
            <v>27</v>
          </cell>
          <cell r="F309" t="str">
            <v>2°</v>
          </cell>
        </row>
        <row r="310">
          <cell r="A310" t="str">
            <v>6417B</v>
          </cell>
          <cell r="B310" t="str">
            <v>BLOMME Jean-Thierry</v>
          </cell>
          <cell r="C310" t="str">
            <v>K.ME</v>
          </cell>
          <cell r="E310">
            <v>34</v>
          </cell>
          <cell r="F310" t="str">
            <v>1°</v>
          </cell>
        </row>
        <row r="311">
          <cell r="A311">
            <v>6715</v>
          </cell>
          <cell r="B311" t="str">
            <v>BRUGGEMAN Roger</v>
          </cell>
          <cell r="C311" t="str">
            <v>K.ME</v>
          </cell>
          <cell r="F311" t="b">
            <v>0</v>
          </cell>
        </row>
        <row r="312">
          <cell r="A312">
            <v>8664</v>
          </cell>
          <cell r="B312" t="str">
            <v>OOSTERLINCK Luc</v>
          </cell>
          <cell r="C312" t="str">
            <v>K.ME</v>
          </cell>
          <cell r="E312">
            <v>18</v>
          </cell>
          <cell r="F312" t="str">
            <v>4°</v>
          </cell>
        </row>
        <row r="313">
          <cell r="A313">
            <v>8665</v>
          </cell>
          <cell r="B313" t="str">
            <v>VAN DELSEN Edgard</v>
          </cell>
          <cell r="C313" t="str">
            <v>K.ME</v>
          </cell>
          <cell r="E313">
            <v>15</v>
          </cell>
          <cell r="F313" t="str">
            <v>5°</v>
          </cell>
        </row>
        <row r="314">
          <cell r="A314">
            <v>8666</v>
          </cell>
          <cell r="B314" t="str">
            <v>BRACKE André</v>
          </cell>
          <cell r="C314" t="str">
            <v>K.ME</v>
          </cell>
          <cell r="E314">
            <v>18</v>
          </cell>
          <cell r="F314" t="str">
            <v>4°</v>
          </cell>
        </row>
        <row r="315">
          <cell r="A315">
            <v>8898</v>
          </cell>
          <cell r="B315" t="str">
            <v>RAES Freddy</v>
          </cell>
          <cell r="C315" t="str">
            <v>K.ME</v>
          </cell>
          <cell r="E315">
            <v>15</v>
          </cell>
          <cell r="F315" t="str">
            <v>5°</v>
          </cell>
        </row>
        <row r="317">
          <cell r="A317">
            <v>9527</v>
          </cell>
          <cell r="B317" t="str">
            <v>BORGILIOEN  MARCEL</v>
          </cell>
          <cell r="C317" t="str">
            <v>K.ME</v>
          </cell>
          <cell r="E317">
            <v>15</v>
          </cell>
          <cell r="F317" t="str">
            <v>5°</v>
          </cell>
        </row>
        <row r="319">
          <cell r="A319">
            <v>8347</v>
          </cell>
          <cell r="B319" t="str">
            <v>BUYENS Pascal</v>
          </cell>
          <cell r="C319" t="str">
            <v>ROY</v>
          </cell>
          <cell r="E319">
            <v>22</v>
          </cell>
          <cell r="F319" t="str">
            <v>3°</v>
          </cell>
        </row>
        <row r="320">
          <cell r="A320">
            <v>8886</v>
          </cell>
          <cell r="B320" t="str">
            <v>DELTENRE Pascal</v>
          </cell>
          <cell r="C320" t="str">
            <v>ROY</v>
          </cell>
          <cell r="E320">
            <v>22</v>
          </cell>
          <cell r="F320" t="str">
            <v>3°</v>
          </cell>
        </row>
        <row r="321">
          <cell r="A321">
            <v>8887</v>
          </cell>
          <cell r="B321" t="str">
            <v>VANLANCKER Marc</v>
          </cell>
          <cell r="C321" t="str">
            <v>ROY</v>
          </cell>
          <cell r="E321">
            <v>34</v>
          </cell>
          <cell r="F321" t="str">
            <v>1°</v>
          </cell>
        </row>
        <row r="322">
          <cell r="A322">
            <v>9264</v>
          </cell>
          <cell r="B322" t="str">
            <v>REYCHLER Hedwig</v>
          </cell>
          <cell r="C322" t="str">
            <v>ROY</v>
          </cell>
          <cell r="E322">
            <v>18</v>
          </cell>
          <cell r="F322" t="str">
            <v>4°</v>
          </cell>
        </row>
        <row r="323">
          <cell r="A323">
            <v>9262</v>
          </cell>
          <cell r="B323" t="str">
            <v>CLAEYS Hubert</v>
          </cell>
          <cell r="C323" t="str">
            <v>ROY</v>
          </cell>
          <cell r="F323" t="b">
            <v>0</v>
          </cell>
        </row>
        <row r="324">
          <cell r="A324">
            <v>9523</v>
          </cell>
          <cell r="B324" t="str">
            <v>DE LANGHE François</v>
          </cell>
          <cell r="C324" t="str">
            <v>ROY</v>
          </cell>
          <cell r="E324">
            <v>15</v>
          </cell>
          <cell r="F324" t="str">
            <v>5°</v>
          </cell>
        </row>
        <row r="327">
          <cell r="F327" t="b">
            <v>0</v>
          </cell>
        </row>
        <row r="328">
          <cell r="A328">
            <v>8897</v>
          </cell>
          <cell r="B328" t="str">
            <v>BAELE Edmond</v>
          </cell>
          <cell r="C328" t="str">
            <v>KBCAW</v>
          </cell>
          <cell r="E328">
            <v>22</v>
          </cell>
          <cell r="F328" t="str">
            <v>3°</v>
          </cell>
        </row>
        <row r="329">
          <cell r="A329">
            <v>7318</v>
          </cell>
          <cell r="B329" t="str">
            <v>CARDON Eric</v>
          </cell>
          <cell r="C329" t="str">
            <v>KBCAW</v>
          </cell>
          <cell r="E329">
            <v>15</v>
          </cell>
          <cell r="F329" t="str">
            <v>5°</v>
          </cell>
        </row>
        <row r="330">
          <cell r="A330">
            <v>8349</v>
          </cell>
          <cell r="B330" t="str">
            <v>CLAERHOUT Bernard</v>
          </cell>
          <cell r="C330" t="str">
            <v>KBCAW</v>
          </cell>
          <cell r="F330" t="b">
            <v>0</v>
          </cell>
        </row>
        <row r="331">
          <cell r="A331">
            <v>8352</v>
          </cell>
          <cell r="B331" t="str">
            <v>COSYNS Marc</v>
          </cell>
          <cell r="C331" t="str">
            <v>KBCAW</v>
          </cell>
          <cell r="E331">
            <v>18</v>
          </cell>
          <cell r="F331" t="str">
            <v>4°</v>
          </cell>
        </row>
        <row r="332">
          <cell r="A332">
            <v>6706</v>
          </cell>
          <cell r="B332" t="str">
            <v>DE FAUW Guy</v>
          </cell>
          <cell r="C332" t="str">
            <v>KBCAW</v>
          </cell>
          <cell r="E332">
            <v>27</v>
          </cell>
          <cell r="F332" t="str">
            <v>2°</v>
          </cell>
        </row>
        <row r="333">
          <cell r="A333">
            <v>7475</v>
          </cell>
          <cell r="B333" t="str">
            <v>DE MOL Daniel</v>
          </cell>
          <cell r="C333" t="str">
            <v>KBCAW</v>
          </cell>
          <cell r="F333" t="b">
            <v>0</v>
          </cell>
        </row>
        <row r="334">
          <cell r="A334">
            <v>6427</v>
          </cell>
          <cell r="B334" t="str">
            <v>GORLEER Omer</v>
          </cell>
          <cell r="C334" t="str">
            <v>KBCAW</v>
          </cell>
          <cell r="E334">
            <v>18</v>
          </cell>
          <cell r="F334" t="str">
            <v>4°</v>
          </cell>
        </row>
        <row r="335">
          <cell r="A335">
            <v>7477</v>
          </cell>
          <cell r="B335" t="str">
            <v>VAN DE CASTEELE Henri</v>
          </cell>
          <cell r="C335" t="str">
            <v>KBCAW</v>
          </cell>
          <cell r="E335">
            <v>18</v>
          </cell>
          <cell r="F335" t="str">
            <v>4°</v>
          </cell>
        </row>
        <row r="336">
          <cell r="A336">
            <v>7698</v>
          </cell>
          <cell r="B336" t="str">
            <v>VAN FLETEREN Piet</v>
          </cell>
          <cell r="C336" t="str">
            <v>KBCAW</v>
          </cell>
          <cell r="E336">
            <v>15</v>
          </cell>
          <cell r="F336" t="str">
            <v>5°</v>
          </cell>
        </row>
        <row r="337">
          <cell r="A337">
            <v>9432</v>
          </cell>
          <cell r="B337" t="str">
            <v>VANAELST Paul</v>
          </cell>
          <cell r="C337" t="str">
            <v>KBCAW</v>
          </cell>
          <cell r="E337">
            <v>15</v>
          </cell>
          <cell r="F337" t="str">
            <v>5°</v>
          </cell>
        </row>
        <row r="338">
          <cell r="A338">
            <v>9522</v>
          </cell>
          <cell r="B338" t="str">
            <v>LEEMAN Rudy</v>
          </cell>
          <cell r="C338" t="str">
            <v>KBCAW</v>
          </cell>
          <cell r="F338" t="b">
            <v>0</v>
          </cell>
        </row>
        <row r="339">
          <cell r="A339">
            <v>4613</v>
          </cell>
          <cell r="B339" t="str">
            <v>VANDAELE Pierre</v>
          </cell>
          <cell r="C339" t="str">
            <v>KBCAW</v>
          </cell>
          <cell r="F339" t="b">
            <v>0</v>
          </cell>
        </row>
        <row r="340">
          <cell r="A340">
            <v>9962</v>
          </cell>
          <cell r="B340" t="str">
            <v>DE BRAEKELEIR Gilbert</v>
          </cell>
          <cell r="C340" t="str">
            <v>KBCAW</v>
          </cell>
        </row>
        <row r="341">
          <cell r="F341" t="b">
            <v>0</v>
          </cell>
        </row>
        <row r="342">
          <cell r="A342">
            <v>1022</v>
          </cell>
          <cell r="B342" t="str">
            <v>MENHEER Leslie</v>
          </cell>
          <cell r="C342" t="str">
            <v>K.EBC</v>
          </cell>
          <cell r="E342">
            <v>50</v>
          </cell>
          <cell r="F342" t="str">
            <v>hfd</v>
          </cell>
        </row>
        <row r="343">
          <cell r="A343">
            <v>4473</v>
          </cell>
          <cell r="B343" t="str">
            <v>DE BAETS Ronny</v>
          </cell>
          <cell r="C343" t="str">
            <v>K.EBC</v>
          </cell>
          <cell r="E343">
            <v>34</v>
          </cell>
          <cell r="F343" t="str">
            <v>1°</v>
          </cell>
        </row>
        <row r="344">
          <cell r="A344">
            <v>4482</v>
          </cell>
          <cell r="B344" t="str">
            <v>STAELENS Freddy</v>
          </cell>
          <cell r="C344" t="str">
            <v>K.EBC</v>
          </cell>
          <cell r="E344">
            <v>50</v>
          </cell>
          <cell r="F344" t="str">
            <v>hfd</v>
          </cell>
        </row>
        <row r="345">
          <cell r="A345">
            <v>4538</v>
          </cell>
          <cell r="B345" t="str">
            <v>DE LOMBAERT Albert</v>
          </cell>
          <cell r="C345" t="str">
            <v>K.EBC</v>
          </cell>
          <cell r="E345">
            <v>27</v>
          </cell>
          <cell r="F345" t="str">
            <v>2°</v>
          </cell>
        </row>
        <row r="346">
          <cell r="A346">
            <v>4539</v>
          </cell>
          <cell r="B346" t="str">
            <v>DE MIL Christiaan</v>
          </cell>
          <cell r="C346" t="str">
            <v>K.EBC</v>
          </cell>
          <cell r="E346">
            <v>50</v>
          </cell>
          <cell r="F346" t="str">
            <v>hfd</v>
          </cell>
        </row>
        <row r="347">
          <cell r="A347">
            <v>4544</v>
          </cell>
          <cell r="B347" t="str">
            <v>GEVAERT Michel</v>
          </cell>
          <cell r="C347" t="str">
            <v>K.EBC</v>
          </cell>
          <cell r="E347">
            <v>22</v>
          </cell>
          <cell r="F347" t="str">
            <v>3°</v>
          </cell>
        </row>
        <row r="348">
          <cell r="A348">
            <v>4545</v>
          </cell>
          <cell r="B348" t="str">
            <v>GOETHALS Armand</v>
          </cell>
          <cell r="C348" t="str">
            <v>K.EBC</v>
          </cell>
          <cell r="E348">
            <v>34</v>
          </cell>
          <cell r="F348" t="str">
            <v>1°</v>
          </cell>
        </row>
        <row r="349">
          <cell r="A349">
            <v>4558</v>
          </cell>
          <cell r="B349" t="str">
            <v>SIMOENS Wilfried</v>
          </cell>
          <cell r="C349" t="str">
            <v>K.EBC</v>
          </cell>
          <cell r="E349">
            <v>22</v>
          </cell>
          <cell r="F349" t="str">
            <v>3°</v>
          </cell>
        </row>
        <row r="350">
          <cell r="A350">
            <v>4559</v>
          </cell>
          <cell r="B350" t="str">
            <v>STANDAERT Arthur</v>
          </cell>
          <cell r="C350" t="str">
            <v>K.EBC</v>
          </cell>
          <cell r="E350">
            <v>22</v>
          </cell>
          <cell r="F350" t="str">
            <v>3°</v>
          </cell>
        </row>
        <row r="351">
          <cell r="A351">
            <v>4560</v>
          </cell>
          <cell r="B351" t="str">
            <v>STANDAERT Peter</v>
          </cell>
          <cell r="C351" t="str">
            <v>K.EBC</v>
          </cell>
          <cell r="E351">
            <v>34</v>
          </cell>
          <cell r="F351" t="str">
            <v>1°</v>
          </cell>
        </row>
        <row r="352">
          <cell r="A352">
            <v>4561</v>
          </cell>
          <cell r="B352" t="str">
            <v>VAN DAMME Etienne</v>
          </cell>
          <cell r="C352" t="str">
            <v>K.EBC</v>
          </cell>
          <cell r="E352">
            <v>34</v>
          </cell>
          <cell r="F352" t="str">
            <v>1°</v>
          </cell>
        </row>
        <row r="353">
          <cell r="A353">
            <v>4567</v>
          </cell>
          <cell r="B353" t="str">
            <v>VLERICK Raf</v>
          </cell>
          <cell r="C353" t="str">
            <v>K.EBC</v>
          </cell>
          <cell r="E353">
            <v>34</v>
          </cell>
          <cell r="F353" t="str">
            <v>1°</v>
          </cell>
        </row>
        <row r="354">
          <cell r="A354">
            <v>5212</v>
          </cell>
          <cell r="B354" t="str">
            <v>STEVENS Martin</v>
          </cell>
          <cell r="C354" t="str">
            <v>K.EBC</v>
          </cell>
          <cell r="E354">
            <v>27</v>
          </cell>
          <cell r="F354" t="str">
            <v>2°</v>
          </cell>
        </row>
        <row r="355">
          <cell r="A355">
            <v>5769</v>
          </cell>
          <cell r="B355" t="str">
            <v>HAERENS Raf</v>
          </cell>
          <cell r="C355" t="str">
            <v>K.EBC</v>
          </cell>
          <cell r="E355">
            <v>27</v>
          </cell>
          <cell r="F355" t="str">
            <v>2°</v>
          </cell>
        </row>
        <row r="356">
          <cell r="A356">
            <v>9067</v>
          </cell>
          <cell r="B356" t="str">
            <v>De Letter Sandra</v>
          </cell>
          <cell r="C356" t="str">
            <v>K.EBC</v>
          </cell>
          <cell r="E356">
            <v>27</v>
          </cell>
          <cell r="F356" t="str">
            <v>2°</v>
          </cell>
        </row>
        <row r="357">
          <cell r="A357">
            <v>6095</v>
          </cell>
          <cell r="B357" t="str">
            <v>COOLS Willy</v>
          </cell>
          <cell r="C357" t="str">
            <v>K.EBC</v>
          </cell>
          <cell r="E357">
            <v>27</v>
          </cell>
          <cell r="F357" t="str">
            <v>2°</v>
          </cell>
        </row>
        <row r="358">
          <cell r="A358">
            <v>6096</v>
          </cell>
          <cell r="B358" t="str">
            <v>VAN REETH Rudy</v>
          </cell>
          <cell r="C358" t="str">
            <v>K.EBC</v>
          </cell>
          <cell r="E358">
            <v>22</v>
          </cell>
          <cell r="F358" t="str">
            <v>3°</v>
          </cell>
        </row>
        <row r="359">
          <cell r="A359">
            <v>6097</v>
          </cell>
          <cell r="B359" t="str">
            <v>VAN DE VOORDE Johan</v>
          </cell>
          <cell r="C359" t="str">
            <v>K.EBC</v>
          </cell>
          <cell r="E359">
            <v>42</v>
          </cell>
          <cell r="F359" t="str">
            <v>exc</v>
          </cell>
        </row>
        <row r="360">
          <cell r="A360">
            <v>6709</v>
          </cell>
          <cell r="B360" t="str">
            <v>WELVAERT Yves</v>
          </cell>
          <cell r="C360" t="str">
            <v>K.EBC</v>
          </cell>
          <cell r="E360">
            <v>34</v>
          </cell>
          <cell r="F360" t="str">
            <v>1°</v>
          </cell>
        </row>
        <row r="361">
          <cell r="A361">
            <v>7478</v>
          </cell>
          <cell r="B361" t="str">
            <v>BAUMGARTE Cees</v>
          </cell>
          <cell r="C361" t="str">
            <v>K.EBC</v>
          </cell>
          <cell r="E361">
            <v>22</v>
          </cell>
          <cell r="F361" t="str">
            <v>3°</v>
          </cell>
        </row>
        <row r="362">
          <cell r="A362">
            <v>8659</v>
          </cell>
          <cell r="B362" t="str">
            <v>LAMPAERT Eddy</v>
          </cell>
          <cell r="C362" t="str">
            <v>K.EBC</v>
          </cell>
          <cell r="E362">
            <v>22</v>
          </cell>
          <cell r="F362" t="str">
            <v>3°</v>
          </cell>
        </row>
        <row r="363">
          <cell r="A363">
            <v>9057</v>
          </cell>
          <cell r="B363" t="str">
            <v>BONTE William</v>
          </cell>
          <cell r="C363" t="str">
            <v>K.EBC</v>
          </cell>
          <cell r="E363">
            <v>22</v>
          </cell>
          <cell r="F363" t="str">
            <v>3°</v>
          </cell>
        </row>
        <row r="364">
          <cell r="A364">
            <v>4609</v>
          </cell>
          <cell r="B364" t="str">
            <v>VAN ACKER Jan</v>
          </cell>
          <cell r="C364" t="str">
            <v>K.EBC</v>
          </cell>
          <cell r="E364">
            <v>22</v>
          </cell>
          <cell r="F364" t="str">
            <v>3°</v>
          </cell>
        </row>
        <row r="365">
          <cell r="A365">
            <v>7036</v>
          </cell>
          <cell r="B365" t="str">
            <v>MISMAN Eddy</v>
          </cell>
          <cell r="C365" t="str">
            <v>K.EBC</v>
          </cell>
          <cell r="E365">
            <v>42</v>
          </cell>
          <cell r="F365" t="str">
            <v>exc</v>
          </cell>
        </row>
        <row r="366">
          <cell r="A366">
            <v>7474</v>
          </cell>
          <cell r="B366" t="str">
            <v>Geirnaert Marc</v>
          </cell>
          <cell r="C366" t="str">
            <v>K.EBC</v>
          </cell>
          <cell r="E366">
            <v>22</v>
          </cell>
          <cell r="F366" t="str">
            <v>3°</v>
          </cell>
        </row>
        <row r="367">
          <cell r="A367">
            <v>7312</v>
          </cell>
          <cell r="B367" t="str">
            <v>Van Acker Johan</v>
          </cell>
          <cell r="C367" t="str">
            <v>K.EBC</v>
          </cell>
          <cell r="E367">
            <v>27</v>
          </cell>
          <cell r="F367" t="str">
            <v>2°</v>
          </cell>
        </row>
        <row r="368">
          <cell r="A368">
            <v>6094</v>
          </cell>
          <cell r="B368" t="str">
            <v>Van Acker Steven</v>
          </cell>
          <cell r="C368" t="str">
            <v>K.EBC</v>
          </cell>
          <cell r="E368">
            <v>60</v>
          </cell>
          <cell r="F368" t="str">
            <v>ere</v>
          </cell>
        </row>
        <row r="369">
          <cell r="A369">
            <v>5015</v>
          </cell>
          <cell r="B369" t="str">
            <v>Himschoot Daniel</v>
          </cell>
          <cell r="C369" t="str">
            <v>K.EBC</v>
          </cell>
          <cell r="E369">
            <v>22</v>
          </cell>
          <cell r="F369" t="str">
            <v>3°</v>
          </cell>
        </row>
        <row r="370">
          <cell r="A370">
            <v>1045</v>
          </cell>
          <cell r="B370" t="str">
            <v xml:space="preserve">Bruggeman Franky </v>
          </cell>
          <cell r="C370" t="str">
            <v>K.EBC</v>
          </cell>
          <cell r="E370">
            <v>18</v>
          </cell>
          <cell r="F370" t="str">
            <v>4°</v>
          </cell>
        </row>
        <row r="371">
          <cell r="A371">
            <v>6690</v>
          </cell>
          <cell r="B371" t="str">
            <v>BAUWENS Etienne</v>
          </cell>
          <cell r="C371" t="str">
            <v>K.EBC</v>
          </cell>
          <cell r="E371">
            <v>34</v>
          </cell>
          <cell r="F371" t="str">
            <v>1°</v>
          </cell>
        </row>
        <row r="372">
          <cell r="A372">
            <v>4395</v>
          </cell>
          <cell r="B372" t="str">
            <v>BAUWENS Etienne</v>
          </cell>
          <cell r="C372" t="str">
            <v>K.EBC</v>
          </cell>
          <cell r="E372">
            <v>22</v>
          </cell>
          <cell r="F372" t="str">
            <v>3°</v>
          </cell>
        </row>
        <row r="373">
          <cell r="A373">
            <v>8656</v>
          </cell>
          <cell r="B373" t="str">
            <v>MELKEBEKE Julien</v>
          </cell>
          <cell r="C373" t="str">
            <v>K.EBC</v>
          </cell>
          <cell r="E373">
            <v>15</v>
          </cell>
          <cell r="F373" t="str">
            <v>5°</v>
          </cell>
        </row>
        <row r="374">
          <cell r="A374">
            <v>4446</v>
          </cell>
          <cell r="B374" t="str">
            <v>Fourneau Alain</v>
          </cell>
          <cell r="C374" t="str">
            <v>K.EBC</v>
          </cell>
          <cell r="E374">
            <v>27</v>
          </cell>
          <cell r="F374" t="str">
            <v>2°</v>
          </cell>
        </row>
        <row r="375">
          <cell r="A375">
            <v>4490</v>
          </cell>
          <cell r="B375" t="str">
            <v>VAN LANCKER Pierre</v>
          </cell>
          <cell r="C375" t="str">
            <v>K.EBC</v>
          </cell>
          <cell r="E375">
            <v>27</v>
          </cell>
          <cell r="F375" t="str">
            <v>2°</v>
          </cell>
        </row>
        <row r="376">
          <cell r="A376">
            <v>9524</v>
          </cell>
          <cell r="B376" t="str">
            <v>CLAERHOUT Robin</v>
          </cell>
          <cell r="C376" t="str">
            <v>K.EBC</v>
          </cell>
          <cell r="E376">
            <v>27</v>
          </cell>
          <cell r="F376" t="str">
            <v>2°</v>
          </cell>
        </row>
        <row r="377">
          <cell r="A377">
            <v>7479</v>
          </cell>
          <cell r="B377" t="str">
            <v>HONGENAERT Erwin</v>
          </cell>
          <cell r="C377" t="str">
            <v>K.EBC</v>
          </cell>
          <cell r="E377">
            <v>22</v>
          </cell>
          <cell r="F377" t="str">
            <v>3°</v>
          </cell>
        </row>
        <row r="378">
          <cell r="A378">
            <v>9525</v>
          </cell>
          <cell r="B378" t="str">
            <v>DE JONGE Cor</v>
          </cell>
          <cell r="C378" t="str">
            <v>K.EBC</v>
          </cell>
          <cell r="E378">
            <v>34</v>
          </cell>
          <cell r="F378" t="str">
            <v>1°</v>
          </cell>
        </row>
        <row r="379">
          <cell r="A379">
            <v>9267</v>
          </cell>
          <cell r="B379" t="str">
            <v>JANSSEN Willem</v>
          </cell>
          <cell r="C379" t="str">
            <v>K.EBC</v>
          </cell>
          <cell r="E379">
            <v>42</v>
          </cell>
          <cell r="F379" t="str">
            <v>exc</v>
          </cell>
        </row>
        <row r="382">
          <cell r="A382">
            <v>4392</v>
          </cell>
          <cell r="B382" t="str">
            <v>BOELAERT Eddie</v>
          </cell>
          <cell r="C382" t="str">
            <v>UN</v>
          </cell>
          <cell r="E382">
            <v>27</v>
          </cell>
          <cell r="F382" t="str">
            <v>2°</v>
          </cell>
        </row>
        <row r="383">
          <cell r="A383">
            <v>4399</v>
          </cell>
          <cell r="B383" t="str">
            <v>DIERKENS Antoine</v>
          </cell>
          <cell r="C383" t="str">
            <v>UN</v>
          </cell>
          <cell r="E383">
            <v>27</v>
          </cell>
          <cell r="F383" t="str">
            <v>2°</v>
          </cell>
        </row>
        <row r="384">
          <cell r="A384">
            <v>4400</v>
          </cell>
          <cell r="B384" t="str">
            <v>LAMBOTTE Rik</v>
          </cell>
          <cell r="C384" t="str">
            <v>UN</v>
          </cell>
          <cell r="E384">
            <v>22</v>
          </cell>
          <cell r="F384" t="str">
            <v>3°</v>
          </cell>
        </row>
        <row r="385">
          <cell r="A385">
            <v>4511</v>
          </cell>
          <cell r="B385" t="str">
            <v>DE PAUW Lucien</v>
          </cell>
          <cell r="C385" t="str">
            <v>UN</v>
          </cell>
          <cell r="E385">
            <v>22</v>
          </cell>
          <cell r="F385" t="str">
            <v>3°</v>
          </cell>
        </row>
        <row r="386">
          <cell r="A386">
            <v>4514</v>
          </cell>
          <cell r="B386" t="str">
            <v>DUYTSCHAEVER Roger</v>
          </cell>
          <cell r="C386" t="str">
            <v>UN</v>
          </cell>
          <cell r="E386">
            <v>15</v>
          </cell>
          <cell r="F386" t="str">
            <v>5°</v>
          </cell>
        </row>
        <row r="387">
          <cell r="A387">
            <v>4519</v>
          </cell>
          <cell r="B387" t="str">
            <v>MALFAIT Michel</v>
          </cell>
          <cell r="C387" t="str">
            <v>UN</v>
          </cell>
          <cell r="E387">
            <v>42</v>
          </cell>
          <cell r="F387" t="str">
            <v>exc</v>
          </cell>
        </row>
        <row r="388">
          <cell r="A388">
            <v>4574</v>
          </cell>
          <cell r="B388" t="str">
            <v>HOFMAN Raf</v>
          </cell>
          <cell r="C388" t="str">
            <v>UN</v>
          </cell>
          <cell r="E388">
            <v>34</v>
          </cell>
          <cell r="F388" t="str">
            <v>1°</v>
          </cell>
        </row>
        <row r="389">
          <cell r="A389">
            <v>4582</v>
          </cell>
          <cell r="B389" t="str">
            <v>VAN LIERDE Etienne</v>
          </cell>
          <cell r="C389" t="str">
            <v>UN</v>
          </cell>
          <cell r="E389">
            <v>34</v>
          </cell>
          <cell r="F389" t="str">
            <v>1°</v>
          </cell>
        </row>
        <row r="390">
          <cell r="A390">
            <v>4583</v>
          </cell>
          <cell r="B390" t="str">
            <v>VAN SPEYBROECK Pierre</v>
          </cell>
          <cell r="C390" t="str">
            <v>UN</v>
          </cell>
          <cell r="E390">
            <v>27</v>
          </cell>
          <cell r="F390" t="str">
            <v>2°</v>
          </cell>
        </row>
        <row r="391">
          <cell r="A391">
            <v>4965</v>
          </cell>
          <cell r="B391" t="str">
            <v>ROSSEL Bart</v>
          </cell>
          <cell r="C391" t="str">
            <v>UN</v>
          </cell>
          <cell r="E391">
            <v>42</v>
          </cell>
          <cell r="F391" t="str">
            <v>exc</v>
          </cell>
        </row>
        <row r="392">
          <cell r="A392">
            <v>4966</v>
          </cell>
          <cell r="B392" t="str">
            <v>ROSSEL Francis</v>
          </cell>
          <cell r="C392" t="str">
            <v>UN</v>
          </cell>
          <cell r="E392">
            <v>18</v>
          </cell>
          <cell r="F392" t="str">
            <v>4°</v>
          </cell>
        </row>
        <row r="393">
          <cell r="A393">
            <v>6930</v>
          </cell>
          <cell r="B393" t="str">
            <v>VERHELST Daniel</v>
          </cell>
          <cell r="C393" t="str">
            <v>UN</v>
          </cell>
          <cell r="E393">
            <v>42</v>
          </cell>
          <cell r="F393" t="str">
            <v>exc</v>
          </cell>
        </row>
        <row r="394">
          <cell r="A394">
            <v>7303</v>
          </cell>
          <cell r="B394" t="str">
            <v>FRANCK Franky</v>
          </cell>
          <cell r="C394" t="str">
            <v>UN</v>
          </cell>
          <cell r="E394">
            <v>27</v>
          </cell>
          <cell r="F394" t="str">
            <v>2°</v>
          </cell>
        </row>
        <row r="395">
          <cell r="A395">
            <v>7471</v>
          </cell>
          <cell r="B395" t="str">
            <v>WIELEMANS Gustaaf</v>
          </cell>
          <cell r="C395" t="str">
            <v>UN</v>
          </cell>
          <cell r="E395">
            <v>22</v>
          </cell>
          <cell r="F395" t="str">
            <v>3°</v>
          </cell>
        </row>
        <row r="396">
          <cell r="A396">
            <v>7808</v>
          </cell>
          <cell r="B396" t="str">
            <v>BAUWENS Filip</v>
          </cell>
          <cell r="C396" t="str">
            <v>UN</v>
          </cell>
          <cell r="E396">
            <v>34</v>
          </cell>
          <cell r="F396" t="str">
            <v>1°</v>
          </cell>
        </row>
        <row r="397">
          <cell r="A397">
            <v>4531</v>
          </cell>
          <cell r="B397" t="str">
            <v>WULFRANCK Luc</v>
          </cell>
          <cell r="C397" t="str">
            <v>UN</v>
          </cell>
          <cell r="E397">
            <v>34</v>
          </cell>
          <cell r="F397" t="str">
            <v>1°</v>
          </cell>
        </row>
        <row r="398">
          <cell r="A398">
            <v>8168</v>
          </cell>
          <cell r="B398" t="str">
            <v>VERWEE Julien</v>
          </cell>
          <cell r="C398" t="str">
            <v>UN</v>
          </cell>
          <cell r="E398">
            <v>18</v>
          </cell>
          <cell r="F398" t="str">
            <v>4°</v>
          </cell>
        </row>
        <row r="399">
          <cell r="A399">
            <v>8660</v>
          </cell>
          <cell r="B399" t="str">
            <v>TEMMERMAN Eduard</v>
          </cell>
          <cell r="C399" t="str">
            <v>UN</v>
          </cell>
          <cell r="E399">
            <v>15</v>
          </cell>
          <cell r="F399" t="str">
            <v>5°</v>
          </cell>
        </row>
        <row r="400">
          <cell r="A400">
            <v>9069</v>
          </cell>
          <cell r="B400" t="str">
            <v>SOMMEL Noël</v>
          </cell>
          <cell r="C400" t="str">
            <v>UN</v>
          </cell>
          <cell r="E400">
            <v>15</v>
          </cell>
          <cell r="F400" t="str">
            <v>5°</v>
          </cell>
        </row>
        <row r="401">
          <cell r="A401">
            <v>9269</v>
          </cell>
          <cell r="B401" t="str">
            <v>GEIRNAERT Emile</v>
          </cell>
          <cell r="C401" t="str">
            <v>UN</v>
          </cell>
          <cell r="E401">
            <v>15</v>
          </cell>
          <cell r="F401" t="str">
            <v>5°</v>
          </cell>
        </row>
        <row r="402">
          <cell r="A402">
            <v>4520</v>
          </cell>
          <cell r="B402" t="str">
            <v>MARTENS Johan</v>
          </cell>
          <cell r="C402" t="str">
            <v>UN</v>
          </cell>
          <cell r="E402">
            <v>27</v>
          </cell>
          <cell r="F402" t="str">
            <v>2°</v>
          </cell>
        </row>
        <row r="403">
          <cell r="A403">
            <v>4581</v>
          </cell>
          <cell r="B403" t="str">
            <v>VAN HOOYDONK Guy</v>
          </cell>
          <cell r="C403" t="str">
            <v>UN</v>
          </cell>
          <cell r="E403">
            <v>22</v>
          </cell>
          <cell r="F403" t="str">
            <v>3°</v>
          </cell>
        </row>
        <row r="404">
          <cell r="A404">
            <v>4435</v>
          </cell>
          <cell r="B404" t="str">
            <v>HERREMAN Roger</v>
          </cell>
          <cell r="C404" t="str">
            <v>UN</v>
          </cell>
          <cell r="E404">
            <v>22</v>
          </cell>
          <cell r="F404" t="str">
            <v>3°</v>
          </cell>
        </row>
        <row r="405">
          <cell r="A405">
            <v>4552</v>
          </cell>
          <cell r="B405" t="str">
            <v>LEMAN Willy</v>
          </cell>
          <cell r="C405" t="str">
            <v>UN</v>
          </cell>
          <cell r="E405">
            <v>50</v>
          </cell>
          <cell r="F405" t="str">
            <v>hfd</v>
          </cell>
        </row>
        <row r="406">
          <cell r="A406">
            <v>4551</v>
          </cell>
          <cell r="B406" t="str">
            <v>LEMAN Gwen</v>
          </cell>
          <cell r="C406" t="str">
            <v>UN</v>
          </cell>
          <cell r="E406">
            <v>34</v>
          </cell>
          <cell r="F406" t="str">
            <v>1°</v>
          </cell>
        </row>
        <row r="407">
          <cell r="A407">
            <v>8891</v>
          </cell>
          <cell r="B407" t="str">
            <v>PLATTEAU Tiani</v>
          </cell>
          <cell r="C407" t="str">
            <v>UN</v>
          </cell>
          <cell r="E407">
            <v>22</v>
          </cell>
          <cell r="F407" t="str">
            <v>3°</v>
          </cell>
        </row>
        <row r="408">
          <cell r="A408">
            <v>9293</v>
          </cell>
          <cell r="B408" t="str">
            <v>VAN HIJFTE Frans</v>
          </cell>
          <cell r="C408" t="str">
            <v>UN</v>
          </cell>
          <cell r="E408">
            <v>18</v>
          </cell>
          <cell r="F408" t="str">
            <v>4°</v>
          </cell>
        </row>
        <row r="409">
          <cell r="A409">
            <v>4732</v>
          </cell>
          <cell r="B409" t="str">
            <v>NACHTERGAELE Geert</v>
          </cell>
          <cell r="C409" t="str">
            <v>UN</v>
          </cell>
          <cell r="E409">
            <v>34</v>
          </cell>
          <cell r="F409" t="str">
            <v>1°</v>
          </cell>
        </row>
        <row r="410">
          <cell r="A410">
            <v>4634</v>
          </cell>
          <cell r="B410" t="str">
            <v>DEVLIEGER David</v>
          </cell>
          <cell r="C410" t="str">
            <v>UN</v>
          </cell>
          <cell r="E410">
            <v>50</v>
          </cell>
          <cell r="F410" t="str">
            <v>hfd</v>
          </cell>
        </row>
        <row r="411">
          <cell r="A411">
            <v>9526</v>
          </cell>
          <cell r="B411" t="str">
            <v>LEURIDON Jean-Pierre</v>
          </cell>
          <cell r="C411" t="str">
            <v>UN</v>
          </cell>
          <cell r="E411">
            <v>27</v>
          </cell>
          <cell r="F411" t="str">
            <v>2°</v>
          </cell>
        </row>
        <row r="412">
          <cell r="A412">
            <v>4456</v>
          </cell>
          <cell r="B412" t="str">
            <v>DUPONT Jean-Claude</v>
          </cell>
          <cell r="C412" t="str">
            <v>UN</v>
          </cell>
          <cell r="E412">
            <v>27</v>
          </cell>
          <cell r="F412" t="str">
            <v>2°</v>
          </cell>
        </row>
        <row r="413">
          <cell r="A413">
            <v>4407</v>
          </cell>
          <cell r="B413" t="str">
            <v>STEELS Dieter</v>
          </cell>
          <cell r="C413" t="str">
            <v>UN</v>
          </cell>
          <cell r="E413">
            <v>42</v>
          </cell>
          <cell r="F413" t="str">
            <v>exc</v>
          </cell>
        </row>
        <row r="414">
          <cell r="A414">
            <v>8064</v>
          </cell>
          <cell r="B414" t="str">
            <v>CNOCKAERT Arnold</v>
          </cell>
          <cell r="C414" t="str">
            <v>UN</v>
          </cell>
          <cell r="E414">
            <v>27</v>
          </cell>
          <cell r="F414" t="str">
            <v>2°</v>
          </cell>
        </row>
        <row r="415">
          <cell r="A415">
            <v>8888</v>
          </cell>
          <cell r="B415" t="str">
            <v>DE MEYER Erik</v>
          </cell>
          <cell r="C415" t="str">
            <v>UN</v>
          </cell>
          <cell r="E415">
            <v>34</v>
          </cell>
          <cell r="F415" t="str">
            <v>1°</v>
          </cell>
        </row>
        <row r="416">
          <cell r="A416">
            <v>4530</v>
          </cell>
          <cell r="B416" t="str">
            <v>VERSPEELT Filip</v>
          </cell>
          <cell r="C416" t="str">
            <v>UN</v>
          </cell>
          <cell r="E416">
            <v>50</v>
          </cell>
          <cell r="F416" t="str">
            <v>hfd</v>
          </cell>
        </row>
        <row r="417">
          <cell r="A417">
            <v>4513</v>
          </cell>
          <cell r="B417" t="str">
            <v>DUYTSCHAEVER Peter</v>
          </cell>
          <cell r="C417" t="str">
            <v>UN</v>
          </cell>
          <cell r="E417">
            <v>50</v>
          </cell>
          <cell r="F417" t="str">
            <v>hfd</v>
          </cell>
        </row>
        <row r="418">
          <cell r="A418">
            <v>8125</v>
          </cell>
          <cell r="B418" t="str">
            <v>LANDRIEU Jan</v>
          </cell>
          <cell r="C418" t="str">
            <v>UN</v>
          </cell>
          <cell r="E418">
            <v>22</v>
          </cell>
          <cell r="F418" t="str">
            <v>3°</v>
          </cell>
        </row>
        <row r="420">
          <cell r="A420">
            <v>4617</v>
          </cell>
          <cell r="B420" t="str">
            <v>JANSSENS Marcel</v>
          </cell>
          <cell r="C420" t="str">
            <v>KOTM</v>
          </cell>
          <cell r="E420">
            <v>18</v>
          </cell>
          <cell r="F420" t="str">
            <v>4°</v>
          </cell>
        </row>
        <row r="421">
          <cell r="A421">
            <v>9129</v>
          </cell>
          <cell r="B421" t="str">
            <v>DE GRAAF Jackie</v>
          </cell>
          <cell r="C421" t="str">
            <v>KOTM</v>
          </cell>
          <cell r="F421" t="b">
            <v>0</v>
          </cell>
        </row>
        <row r="422">
          <cell r="A422">
            <v>9054</v>
          </cell>
          <cell r="B422" t="str">
            <v>HOFMAN Hugo</v>
          </cell>
          <cell r="C422" t="str">
            <v>KOTM</v>
          </cell>
          <cell r="F422" t="b">
            <v>0</v>
          </cell>
        </row>
        <row r="423">
          <cell r="A423">
            <v>9238</v>
          </cell>
          <cell r="B423" t="str">
            <v>SIMONS Rudi</v>
          </cell>
          <cell r="C423" t="str">
            <v>KOTM</v>
          </cell>
          <cell r="F423" t="b">
            <v>0</v>
          </cell>
        </row>
        <row r="424">
          <cell r="F424" t="b">
            <v>0</v>
          </cell>
        </row>
        <row r="425">
          <cell r="A425">
            <v>8918</v>
          </cell>
          <cell r="B425" t="str">
            <v xml:space="preserve">VANDENBERGHE Pascal </v>
          </cell>
          <cell r="C425" t="str">
            <v>K&amp;V</v>
          </cell>
          <cell r="E425">
            <v>18</v>
          </cell>
          <cell r="F425" t="str">
            <v>4°</v>
          </cell>
        </row>
        <row r="426">
          <cell r="A426">
            <v>9428</v>
          </cell>
          <cell r="B426" t="str">
            <v>WIELFAERT Curt</v>
          </cell>
          <cell r="C426" t="str">
            <v>K&amp;V</v>
          </cell>
          <cell r="F426" t="b">
            <v>0</v>
          </cell>
        </row>
        <row r="427">
          <cell r="A427">
            <v>9429</v>
          </cell>
          <cell r="B427" t="str">
            <v>HERREMAN Luc</v>
          </cell>
          <cell r="C427" t="str">
            <v>K&amp;V</v>
          </cell>
          <cell r="E427">
            <v>18</v>
          </cell>
          <cell r="F427" t="str">
            <v>4°</v>
          </cell>
        </row>
        <row r="428">
          <cell r="A428">
            <v>8148</v>
          </cell>
          <cell r="B428" t="str">
            <v>EVERAERT Santino</v>
          </cell>
          <cell r="C428" t="str">
            <v>K&amp;V</v>
          </cell>
          <cell r="E428">
            <v>27</v>
          </cell>
          <cell r="F428" t="str">
            <v>2°</v>
          </cell>
        </row>
        <row r="429">
          <cell r="A429">
            <v>9520</v>
          </cell>
          <cell r="B429" t="str">
            <v>VANDERLINDEN Aimé</v>
          </cell>
          <cell r="C429" t="str">
            <v>K&amp;V</v>
          </cell>
        </row>
        <row r="430">
          <cell r="A430">
            <v>9521</v>
          </cell>
          <cell r="B430" t="str">
            <v>VERMEULEN Louis</v>
          </cell>
          <cell r="C430" t="str">
            <v>K&amp;V</v>
          </cell>
        </row>
        <row r="431">
          <cell r="A431">
            <v>9263</v>
          </cell>
          <cell r="B431" t="str">
            <v>DE VOS Guido</v>
          </cell>
          <cell r="C431" t="str">
            <v>K&amp;V</v>
          </cell>
          <cell r="E431">
            <v>27</v>
          </cell>
          <cell r="F431" t="str">
            <v>2°</v>
          </cell>
        </row>
        <row r="432">
          <cell r="A432">
            <v>7461</v>
          </cell>
          <cell r="B432" t="str">
            <v>GRIMON Johan</v>
          </cell>
          <cell r="C432" t="str">
            <v>K&amp;V</v>
          </cell>
          <cell r="E432">
            <v>34</v>
          </cell>
          <cell r="F432" t="str">
            <v>1°</v>
          </cell>
        </row>
        <row r="433">
          <cell r="F433" t="b">
            <v>0</v>
          </cell>
        </row>
        <row r="434">
          <cell r="A434">
            <v>4865</v>
          </cell>
          <cell r="B434" t="str">
            <v>HAEGENS Willy</v>
          </cell>
          <cell r="C434" t="str">
            <v>KGV</v>
          </cell>
          <cell r="F434" t="b">
            <v>0</v>
          </cell>
        </row>
        <row r="435">
          <cell r="A435">
            <v>4866</v>
          </cell>
          <cell r="B435" t="str">
            <v>MAES Georges</v>
          </cell>
          <cell r="C435" t="str">
            <v>KGV</v>
          </cell>
          <cell r="E435">
            <v>15</v>
          </cell>
          <cell r="F435" t="str">
            <v>5°</v>
          </cell>
        </row>
        <row r="436">
          <cell r="A436">
            <v>4872</v>
          </cell>
          <cell r="B436" t="str">
            <v>VAN VOSSEL Danny</v>
          </cell>
          <cell r="C436" t="str">
            <v>KGV</v>
          </cell>
          <cell r="E436">
            <v>22</v>
          </cell>
          <cell r="F436" t="str">
            <v>3°</v>
          </cell>
        </row>
        <row r="437">
          <cell r="A437">
            <v>5229</v>
          </cell>
          <cell r="B437" t="str">
            <v>VAN MELE Franky</v>
          </cell>
          <cell r="C437" t="str">
            <v>KGV</v>
          </cell>
          <cell r="E437">
            <v>22</v>
          </cell>
          <cell r="F437" t="str">
            <v>3°</v>
          </cell>
        </row>
        <row r="438">
          <cell r="A438">
            <v>6117</v>
          </cell>
          <cell r="B438" t="str">
            <v>VAN VOSSELEN Christoph</v>
          </cell>
          <cell r="C438" t="str">
            <v>KGV</v>
          </cell>
          <cell r="E438">
            <v>42</v>
          </cell>
          <cell r="F438" t="str">
            <v>exc</v>
          </cell>
        </row>
        <row r="439">
          <cell r="A439">
            <v>6712</v>
          </cell>
          <cell r="B439" t="str">
            <v>SEGERS Didier</v>
          </cell>
          <cell r="C439" t="str">
            <v>KGV</v>
          </cell>
          <cell r="E439">
            <v>27</v>
          </cell>
          <cell r="F439" t="str">
            <v>2°</v>
          </cell>
        </row>
        <row r="440">
          <cell r="A440">
            <v>6784</v>
          </cell>
          <cell r="B440" t="str">
            <v>VAN BIESEN Tom</v>
          </cell>
          <cell r="C440" t="str">
            <v>KGV</v>
          </cell>
          <cell r="E440">
            <v>27</v>
          </cell>
          <cell r="F440" t="str">
            <v>2°</v>
          </cell>
        </row>
        <row r="441">
          <cell r="A441">
            <v>8870</v>
          </cell>
          <cell r="B441" t="str">
            <v>VAN MEIRVENNE Nestor</v>
          </cell>
          <cell r="C441" t="str">
            <v>KGV</v>
          </cell>
          <cell r="E441">
            <v>15</v>
          </cell>
          <cell r="F441" t="str">
            <v>5°</v>
          </cell>
        </row>
        <row r="442">
          <cell r="A442">
            <v>9082</v>
          </cell>
          <cell r="B442" t="str">
            <v>WAEM Kris</v>
          </cell>
          <cell r="C442" t="str">
            <v>KGV</v>
          </cell>
          <cell r="E442">
            <v>34</v>
          </cell>
          <cell r="F442" t="str">
            <v>1°</v>
          </cell>
        </row>
        <row r="443">
          <cell r="A443">
            <v>1062</v>
          </cell>
          <cell r="B443" t="str">
            <v>DE WREEDE Marc</v>
          </cell>
          <cell r="C443" t="str">
            <v>KGV</v>
          </cell>
          <cell r="E443">
            <v>22</v>
          </cell>
          <cell r="F443" t="str">
            <v>3°</v>
          </cell>
        </row>
        <row r="444">
          <cell r="A444">
            <v>9533</v>
          </cell>
          <cell r="B444" t="str">
            <v>WUYTACK Gunther</v>
          </cell>
          <cell r="C444" t="str">
            <v>KGV</v>
          </cell>
          <cell r="F444" t="b">
            <v>0</v>
          </cell>
        </row>
        <row r="445">
          <cell r="A445">
            <v>5232</v>
          </cell>
          <cell r="B445" t="str">
            <v xml:space="preserve">CORNET Walther </v>
          </cell>
          <cell r="C445" t="str">
            <v>KGV</v>
          </cell>
        </row>
        <row r="446">
          <cell r="A446">
            <v>9967</v>
          </cell>
          <cell r="B446" t="str">
            <v>VETS Sven</v>
          </cell>
          <cell r="C446" t="str">
            <v>KGV</v>
          </cell>
          <cell r="D446" t="str">
            <v>NS</v>
          </cell>
          <cell r="E446">
            <v>18</v>
          </cell>
          <cell r="F446" t="str">
            <v>4°</v>
          </cell>
        </row>
        <row r="449">
          <cell r="A449">
            <v>4945</v>
          </cell>
          <cell r="B449" t="str">
            <v>BUYLE Hubert</v>
          </cell>
          <cell r="C449" t="str">
            <v>QU</v>
          </cell>
          <cell r="E449">
            <v>18</v>
          </cell>
          <cell r="F449" t="str">
            <v>4°</v>
          </cell>
        </row>
        <row r="450">
          <cell r="A450">
            <v>4964</v>
          </cell>
          <cell r="B450" t="str">
            <v>RAEMDONCK Honoré</v>
          </cell>
          <cell r="C450" t="str">
            <v>QU</v>
          </cell>
          <cell r="E450">
            <v>42</v>
          </cell>
          <cell r="F450" t="str">
            <v>exc</v>
          </cell>
        </row>
        <row r="451">
          <cell r="A451">
            <v>4977</v>
          </cell>
          <cell r="B451" t="str">
            <v>VLERICK Dirk</v>
          </cell>
          <cell r="C451" t="str">
            <v>QU</v>
          </cell>
          <cell r="E451">
            <v>42</v>
          </cell>
          <cell r="F451" t="str">
            <v>exc</v>
          </cell>
        </row>
        <row r="452">
          <cell r="A452">
            <v>6219</v>
          </cell>
          <cell r="B452" t="str">
            <v>RAEMDONCK Tommy</v>
          </cell>
          <cell r="C452" t="str">
            <v>QU</v>
          </cell>
          <cell r="E452">
            <v>50</v>
          </cell>
          <cell r="F452" t="str">
            <v>hfd</v>
          </cell>
        </row>
        <row r="453">
          <cell r="A453">
            <v>7530</v>
          </cell>
          <cell r="B453" t="str">
            <v>VLERICK Mathieu</v>
          </cell>
          <cell r="C453" t="str">
            <v>QU</v>
          </cell>
          <cell r="E453">
            <v>60</v>
          </cell>
          <cell r="F453" t="str">
            <v>ere</v>
          </cell>
        </row>
        <row r="454">
          <cell r="A454">
            <v>8682</v>
          </cell>
          <cell r="B454" t="str">
            <v>TEMPELS André</v>
          </cell>
          <cell r="C454" t="str">
            <v>QU</v>
          </cell>
          <cell r="E454">
            <v>22</v>
          </cell>
          <cell r="F454" t="str">
            <v>3°</v>
          </cell>
        </row>
        <row r="455">
          <cell r="A455">
            <v>9278</v>
          </cell>
          <cell r="B455" t="str">
            <v>BOONE Koen</v>
          </cell>
          <cell r="C455" t="str">
            <v>QU</v>
          </cell>
          <cell r="E455">
            <v>27</v>
          </cell>
          <cell r="F455" t="str">
            <v>2°</v>
          </cell>
        </row>
        <row r="456">
          <cell r="A456">
            <v>4412</v>
          </cell>
          <cell r="B456" t="str">
            <v>VAN KERCKHOVE Freddy</v>
          </cell>
          <cell r="C456" t="str">
            <v>QU</v>
          </cell>
          <cell r="E456">
            <v>34</v>
          </cell>
          <cell r="F456" t="str">
            <v>1°</v>
          </cell>
        </row>
        <row r="457">
          <cell r="A457">
            <v>9147</v>
          </cell>
          <cell r="B457" t="str">
            <v>BOCKLANDT Martin</v>
          </cell>
          <cell r="C457" t="str">
            <v>QU</v>
          </cell>
          <cell r="E457">
            <v>22</v>
          </cell>
          <cell r="F457" t="str">
            <v>3°</v>
          </cell>
        </row>
        <row r="458">
          <cell r="A458">
            <v>1329</v>
          </cell>
          <cell r="B458" t="str">
            <v>COENEN Philip</v>
          </cell>
          <cell r="C458" t="str">
            <v>QU</v>
          </cell>
          <cell r="E458">
            <v>34</v>
          </cell>
          <cell r="F458" t="str">
            <v>1°</v>
          </cell>
        </row>
        <row r="459">
          <cell r="A459">
            <v>4284</v>
          </cell>
          <cell r="B459" t="str">
            <v>DE BACKER Peter</v>
          </cell>
          <cell r="C459" t="str">
            <v>QU</v>
          </cell>
          <cell r="E459">
            <v>60</v>
          </cell>
          <cell r="F459" t="str">
            <v>ere</v>
          </cell>
        </row>
        <row r="460">
          <cell r="A460">
            <v>4363</v>
          </cell>
          <cell r="B460" t="str">
            <v>PRIEUS Andy</v>
          </cell>
          <cell r="C460" t="str">
            <v>QU</v>
          </cell>
          <cell r="E460">
            <v>42</v>
          </cell>
          <cell r="F460" t="str">
            <v>exc</v>
          </cell>
        </row>
        <row r="461">
          <cell r="A461">
            <v>9445</v>
          </cell>
          <cell r="B461" t="str">
            <v>DE PAEPE Dirk</v>
          </cell>
          <cell r="C461" t="str">
            <v>QU</v>
          </cell>
          <cell r="E461">
            <v>15</v>
          </cell>
          <cell r="F461" t="str">
            <v>5°</v>
          </cell>
        </row>
        <row r="462">
          <cell r="A462">
            <v>9508</v>
          </cell>
          <cell r="B462" t="str">
            <v>HEYMAN David</v>
          </cell>
          <cell r="C462" t="str">
            <v>QU</v>
          </cell>
          <cell r="E462">
            <v>34</v>
          </cell>
          <cell r="F462" t="str">
            <v>1°</v>
          </cell>
        </row>
        <row r="463">
          <cell r="A463">
            <v>9536</v>
          </cell>
          <cell r="B463" t="str">
            <v>BOONE Leo</v>
          </cell>
          <cell r="C463" t="str">
            <v>QU</v>
          </cell>
          <cell r="E463">
            <v>22</v>
          </cell>
          <cell r="F463" t="str">
            <v>3°</v>
          </cell>
        </row>
        <row r="464">
          <cell r="A464">
            <v>4948</v>
          </cell>
          <cell r="B464" t="str">
            <v>DE BELEYR Gilbert</v>
          </cell>
          <cell r="C464" t="str">
            <v>QU</v>
          </cell>
          <cell r="E464">
            <v>18</v>
          </cell>
          <cell r="F464" t="str">
            <v>4°</v>
          </cell>
        </row>
        <row r="465">
          <cell r="A465">
            <v>3439</v>
          </cell>
          <cell r="B465" t="str">
            <v>JORISSEN Jeffrey</v>
          </cell>
          <cell r="C465" t="str">
            <v>QU</v>
          </cell>
          <cell r="E465">
            <v>60</v>
          </cell>
          <cell r="F465" t="str">
            <v>ere</v>
          </cell>
        </row>
        <row r="466">
          <cell r="A466">
            <v>4334</v>
          </cell>
          <cell r="B466" t="str">
            <v>VAN HAUTE Guido</v>
          </cell>
          <cell r="C466" t="str">
            <v>QU</v>
          </cell>
          <cell r="E466">
            <v>18</v>
          </cell>
          <cell r="F466" t="str">
            <v>4°</v>
          </cell>
        </row>
        <row r="467">
          <cell r="A467">
            <v>9970</v>
          </cell>
          <cell r="B467" t="str">
            <v>VAN GOETHEM Wim</v>
          </cell>
          <cell r="C467" t="str">
            <v>QU</v>
          </cell>
          <cell r="E467">
            <v>15</v>
          </cell>
          <cell r="F467" t="str">
            <v>5°</v>
          </cell>
        </row>
        <row r="469">
          <cell r="F469" t="b">
            <v>0</v>
          </cell>
        </row>
        <row r="470">
          <cell r="A470">
            <v>4854</v>
          </cell>
          <cell r="B470" t="str">
            <v>ROSIER Peter</v>
          </cell>
          <cell r="C470" t="str">
            <v>BCSK</v>
          </cell>
          <cell r="E470">
            <v>22</v>
          </cell>
          <cell r="F470" t="str">
            <v>3°</v>
          </cell>
        </row>
        <row r="471">
          <cell r="A471">
            <v>4895</v>
          </cell>
          <cell r="B471" t="str">
            <v>DE BLOCK Omer</v>
          </cell>
          <cell r="C471" t="str">
            <v>BCSK</v>
          </cell>
          <cell r="F471" t="b">
            <v>0</v>
          </cell>
        </row>
        <row r="472">
          <cell r="A472">
            <v>6488</v>
          </cell>
          <cell r="B472" t="str">
            <v>DE WITTE Franky</v>
          </cell>
          <cell r="C472" t="str">
            <v>BCSK</v>
          </cell>
          <cell r="E472">
            <v>18</v>
          </cell>
          <cell r="F472" t="str">
            <v>4°</v>
          </cell>
        </row>
        <row r="473">
          <cell r="A473">
            <v>6489</v>
          </cell>
          <cell r="B473" t="str">
            <v>DE WITTE Jeffrey</v>
          </cell>
          <cell r="C473" t="str">
            <v>BCSK</v>
          </cell>
          <cell r="E473">
            <v>50</v>
          </cell>
          <cell r="F473" t="str">
            <v>hfd</v>
          </cell>
        </row>
        <row r="474">
          <cell r="A474">
            <v>7812</v>
          </cell>
          <cell r="B474" t="str">
            <v>BOERJAN Pierre</v>
          </cell>
          <cell r="C474" t="str">
            <v>BCSK</v>
          </cell>
          <cell r="E474">
            <v>22</v>
          </cell>
          <cell r="F474" t="str">
            <v>3°</v>
          </cell>
        </row>
        <row r="475">
          <cell r="A475">
            <v>8674</v>
          </cell>
          <cell r="B475" t="str">
            <v>VAN LEUVENHAGE Dylan</v>
          </cell>
          <cell r="C475" t="str">
            <v>BCSK</v>
          </cell>
          <cell r="E475">
            <v>34</v>
          </cell>
          <cell r="F475" t="str">
            <v>1°</v>
          </cell>
        </row>
        <row r="476">
          <cell r="A476">
            <v>8900</v>
          </cell>
          <cell r="B476" t="str">
            <v>JANSSENS Dirk</v>
          </cell>
          <cell r="C476" t="str">
            <v>BCSK</v>
          </cell>
          <cell r="E476">
            <v>18</v>
          </cell>
          <cell r="F476" t="str">
            <v>4°</v>
          </cell>
        </row>
        <row r="477">
          <cell r="A477">
            <v>1294</v>
          </cell>
          <cell r="B477" t="str">
            <v>BACKMAN Werner</v>
          </cell>
          <cell r="C477" t="str">
            <v>BCSK</v>
          </cell>
          <cell r="E477">
            <v>34</v>
          </cell>
          <cell r="F477" t="str">
            <v>1°</v>
          </cell>
        </row>
        <row r="478">
          <cell r="A478">
            <v>8133</v>
          </cell>
          <cell r="B478" t="str">
            <v>VAN CRAENENBROECK Theo</v>
          </cell>
          <cell r="C478" t="str">
            <v>BCSK</v>
          </cell>
          <cell r="E478">
            <v>15</v>
          </cell>
          <cell r="F478" t="str">
            <v>5°</v>
          </cell>
        </row>
        <row r="479">
          <cell r="A479">
            <v>4853</v>
          </cell>
          <cell r="B479" t="str">
            <v>NOPPE Robert</v>
          </cell>
          <cell r="C479" t="str">
            <v>BCSK</v>
          </cell>
          <cell r="E479">
            <v>22</v>
          </cell>
          <cell r="F479" t="str">
            <v>3°</v>
          </cell>
        </row>
        <row r="480">
          <cell r="A480" t="str">
            <v>6784B</v>
          </cell>
          <cell r="B480" t="str">
            <v>VAN BIESEN Tom</v>
          </cell>
          <cell r="C480" t="str">
            <v>BCSK</v>
          </cell>
          <cell r="E480">
            <v>27</v>
          </cell>
          <cell r="F480" t="str">
            <v>2°</v>
          </cell>
        </row>
        <row r="481">
          <cell r="A481">
            <v>9441</v>
          </cell>
          <cell r="B481" t="str">
            <v>ROSIER Nick</v>
          </cell>
          <cell r="C481" t="str">
            <v>BCSK</v>
          </cell>
          <cell r="E481">
            <v>22</v>
          </cell>
          <cell r="F481" t="str">
            <v>3°</v>
          </cell>
        </row>
        <row r="482">
          <cell r="A482">
            <v>9442</v>
          </cell>
          <cell r="B482" t="str">
            <v>VERGULT François</v>
          </cell>
          <cell r="C482" t="str">
            <v>BCSK</v>
          </cell>
          <cell r="E482">
            <v>22</v>
          </cell>
          <cell r="F482" t="str">
            <v>3°</v>
          </cell>
        </row>
        <row r="483">
          <cell r="A483">
            <v>4937</v>
          </cell>
          <cell r="B483" t="str">
            <v>LEEMANS Willy</v>
          </cell>
          <cell r="C483" t="str">
            <v>BCSK</v>
          </cell>
          <cell r="E483">
            <v>22</v>
          </cell>
          <cell r="F483" t="str">
            <v>3°</v>
          </cell>
        </row>
        <row r="484">
          <cell r="A484">
            <v>9276</v>
          </cell>
          <cell r="B484" t="str">
            <v>DE KORT Marc</v>
          </cell>
          <cell r="C484" t="str">
            <v>BCSK</v>
          </cell>
          <cell r="E484">
            <v>18</v>
          </cell>
          <cell r="F484" t="str">
            <v>4°</v>
          </cell>
        </row>
        <row r="485">
          <cell r="A485">
            <v>4894</v>
          </cell>
          <cell r="B485" t="str">
            <v>DAELMAN Walther</v>
          </cell>
          <cell r="C485" t="str">
            <v>BCSK</v>
          </cell>
          <cell r="E485">
            <v>27</v>
          </cell>
          <cell r="F485" t="str">
            <v>2°</v>
          </cell>
        </row>
        <row r="486">
          <cell r="A486">
            <v>8507</v>
          </cell>
          <cell r="B486" t="str">
            <v>TROONBEECKX Willy</v>
          </cell>
          <cell r="C486" t="str">
            <v>BCSK</v>
          </cell>
          <cell r="E486">
            <v>42</v>
          </cell>
          <cell r="F486" t="str">
            <v>exc</v>
          </cell>
        </row>
        <row r="487">
          <cell r="A487">
            <v>8717</v>
          </cell>
          <cell r="B487" t="str">
            <v>VAN DEN EEDEN Kurt</v>
          </cell>
          <cell r="C487" t="str">
            <v>BCSK</v>
          </cell>
          <cell r="E487">
            <v>15</v>
          </cell>
          <cell r="F487" t="str">
            <v>5°</v>
          </cell>
        </row>
        <row r="488">
          <cell r="A488">
            <v>8073</v>
          </cell>
          <cell r="B488" t="str">
            <v>DE WITTE Tamara</v>
          </cell>
          <cell r="C488" t="str">
            <v>BCSK</v>
          </cell>
        </row>
        <row r="489">
          <cell r="A489">
            <v>8385</v>
          </cell>
          <cell r="B489" t="str">
            <v>GODDAERT Johan</v>
          </cell>
          <cell r="C489" t="str">
            <v>BCSK</v>
          </cell>
          <cell r="E489">
            <v>18</v>
          </cell>
          <cell r="F489" t="str">
            <v>4°</v>
          </cell>
        </row>
        <row r="490">
          <cell r="A490">
            <v>9955</v>
          </cell>
          <cell r="B490" t="str">
            <v>DE RUDDER David</v>
          </cell>
          <cell r="C490" t="str">
            <v>BCSK</v>
          </cell>
          <cell r="E490">
            <v>22</v>
          </cell>
          <cell r="F490" t="str">
            <v>3°</v>
          </cell>
        </row>
        <row r="491">
          <cell r="F491" t="b">
            <v>0</v>
          </cell>
        </row>
        <row r="492">
          <cell r="A492">
            <v>1063</v>
          </cell>
          <cell r="B492" t="str">
            <v>BERTOLOTTI  BEATRICE</v>
          </cell>
          <cell r="C492" t="str">
            <v>WM</v>
          </cell>
          <cell r="E492">
            <v>15</v>
          </cell>
          <cell r="F492" t="str">
            <v>5°</v>
          </cell>
        </row>
        <row r="493">
          <cell r="A493">
            <v>5486</v>
          </cell>
          <cell r="B493" t="str">
            <v>BROEDERS ADRIANUS</v>
          </cell>
          <cell r="C493" t="str">
            <v>WM</v>
          </cell>
          <cell r="E493">
            <v>50</v>
          </cell>
          <cell r="F493" t="str">
            <v>hfd</v>
          </cell>
        </row>
        <row r="494">
          <cell r="A494">
            <v>7551</v>
          </cell>
          <cell r="B494" t="str">
            <v>CLAESSENS WALTER</v>
          </cell>
          <cell r="C494" t="str">
            <v>WM</v>
          </cell>
          <cell r="E494">
            <v>34</v>
          </cell>
          <cell r="F494" t="str">
            <v>1°</v>
          </cell>
        </row>
        <row r="495">
          <cell r="A495">
            <v>8939</v>
          </cell>
          <cell r="B495" t="str">
            <v>CORNIL PASCAL</v>
          </cell>
          <cell r="C495" t="str">
            <v>WM</v>
          </cell>
          <cell r="E495">
            <v>34</v>
          </cell>
          <cell r="F495" t="str">
            <v>1°</v>
          </cell>
        </row>
        <row r="496">
          <cell r="A496">
            <v>1188</v>
          </cell>
          <cell r="B496" t="str">
            <v>DE CLEEN JOERI</v>
          </cell>
          <cell r="C496" t="str">
            <v>WM</v>
          </cell>
          <cell r="E496">
            <v>34</v>
          </cell>
          <cell r="F496" t="str">
            <v>1°</v>
          </cell>
        </row>
        <row r="497">
          <cell r="A497">
            <v>1189</v>
          </cell>
          <cell r="B497" t="str">
            <v>DE CLEEN SYLVAIN</v>
          </cell>
          <cell r="C497" t="str">
            <v>WM</v>
          </cell>
          <cell r="E497">
            <v>42</v>
          </cell>
          <cell r="F497" t="str">
            <v>exc</v>
          </cell>
        </row>
        <row r="498">
          <cell r="A498">
            <v>1193</v>
          </cell>
          <cell r="B498" t="str">
            <v>DE SCHEPPER PATRICK</v>
          </cell>
          <cell r="C498" t="str">
            <v>WM</v>
          </cell>
          <cell r="E498">
            <v>34</v>
          </cell>
          <cell r="F498" t="str">
            <v>1°</v>
          </cell>
        </row>
        <row r="499">
          <cell r="A499">
            <v>8077</v>
          </cell>
          <cell r="B499" t="str">
            <v>DE WOLF ALFONS</v>
          </cell>
          <cell r="C499" t="str">
            <v>WM</v>
          </cell>
          <cell r="E499">
            <v>27</v>
          </cell>
          <cell r="F499" t="str">
            <v>2°</v>
          </cell>
        </row>
        <row r="500">
          <cell r="A500">
            <v>4666</v>
          </cell>
          <cell r="B500" t="str">
            <v>DECONINCK FRANKY</v>
          </cell>
          <cell r="C500" t="str">
            <v>WM</v>
          </cell>
          <cell r="E500">
            <v>27</v>
          </cell>
          <cell r="F500" t="str">
            <v>2°</v>
          </cell>
        </row>
        <row r="501">
          <cell r="A501">
            <v>1195</v>
          </cell>
          <cell r="B501" t="str">
            <v>DELVAUX BENONI</v>
          </cell>
          <cell r="C501" t="str">
            <v>WM</v>
          </cell>
          <cell r="E501">
            <v>42</v>
          </cell>
          <cell r="F501" t="str">
            <v>exc</v>
          </cell>
        </row>
        <row r="502">
          <cell r="A502">
            <v>2215</v>
          </cell>
          <cell r="B502" t="str">
            <v>FORTON FRANCIS</v>
          </cell>
          <cell r="C502" t="str">
            <v>WM</v>
          </cell>
          <cell r="E502">
            <v>60</v>
          </cell>
          <cell r="F502" t="str">
            <v>ere</v>
          </cell>
        </row>
        <row r="503">
          <cell r="A503">
            <v>8026</v>
          </cell>
          <cell r="B503" t="str">
            <v>HOFMAN Glen</v>
          </cell>
          <cell r="C503" t="str">
            <v>WM</v>
          </cell>
          <cell r="E503">
            <v>60</v>
          </cell>
          <cell r="F503" t="str">
            <v>ere</v>
          </cell>
        </row>
        <row r="504">
          <cell r="A504">
            <v>1004</v>
          </cell>
          <cell r="B504" t="str">
            <v>HOSTENS STEFAAN</v>
          </cell>
          <cell r="C504" t="str">
            <v>WM</v>
          </cell>
          <cell r="E504">
            <v>34</v>
          </cell>
          <cell r="F504" t="str">
            <v>1°</v>
          </cell>
        </row>
        <row r="505">
          <cell r="A505">
            <v>5430</v>
          </cell>
          <cell r="B505" t="str">
            <v>MUYLAERT DIRK</v>
          </cell>
          <cell r="C505" t="str">
            <v>WM</v>
          </cell>
          <cell r="E505">
            <v>42</v>
          </cell>
          <cell r="F505" t="str">
            <v>exc</v>
          </cell>
        </row>
        <row r="506">
          <cell r="A506">
            <v>1005</v>
          </cell>
          <cell r="B506" t="str">
            <v>PEETERS LEO</v>
          </cell>
          <cell r="C506" t="str">
            <v>WM</v>
          </cell>
          <cell r="E506">
            <v>34</v>
          </cell>
          <cell r="F506" t="str">
            <v>1°</v>
          </cell>
        </row>
        <row r="507">
          <cell r="A507">
            <v>4405</v>
          </cell>
          <cell r="B507" t="str">
            <v>SCHIETTECATTE YVES</v>
          </cell>
          <cell r="C507" t="str">
            <v>WM</v>
          </cell>
          <cell r="E507">
            <v>50</v>
          </cell>
          <cell r="F507" t="str">
            <v>hfd</v>
          </cell>
        </row>
        <row r="508">
          <cell r="A508">
            <v>2192</v>
          </cell>
          <cell r="B508" t="str">
            <v>STERCKVAL MICHEL</v>
          </cell>
          <cell r="C508" t="str">
            <v>WM</v>
          </cell>
          <cell r="E508">
            <v>42</v>
          </cell>
          <cell r="F508" t="str">
            <v>exc</v>
          </cell>
        </row>
        <row r="509">
          <cell r="A509">
            <v>1168</v>
          </cell>
          <cell r="B509" t="str">
            <v>VAN BAREL FERDINAND</v>
          </cell>
          <cell r="C509" t="str">
            <v>WM</v>
          </cell>
          <cell r="E509">
            <v>34</v>
          </cell>
          <cell r="F509" t="str">
            <v>1°</v>
          </cell>
        </row>
        <row r="510">
          <cell r="A510">
            <v>5727</v>
          </cell>
          <cell r="B510" t="str">
            <v>VAN GOETHEM BENNY</v>
          </cell>
          <cell r="C510" t="str">
            <v>WM</v>
          </cell>
          <cell r="E510">
            <v>27</v>
          </cell>
          <cell r="F510" t="str">
            <v>2°</v>
          </cell>
        </row>
        <row r="511">
          <cell r="A511">
            <v>4841</v>
          </cell>
          <cell r="B511" t="str">
            <v>VERPLANCKE Jean-Paul</v>
          </cell>
          <cell r="C511" t="str">
            <v>WM</v>
          </cell>
          <cell r="E511">
            <v>27</v>
          </cell>
          <cell r="F511" t="str">
            <v>2°</v>
          </cell>
        </row>
        <row r="512">
          <cell r="A512">
            <v>4842</v>
          </cell>
          <cell r="B512" t="str">
            <v>WAUTERS TOM</v>
          </cell>
          <cell r="C512" t="str">
            <v>WM</v>
          </cell>
          <cell r="E512">
            <v>27</v>
          </cell>
          <cell r="F512" t="str">
            <v>2°</v>
          </cell>
        </row>
        <row r="513">
          <cell r="A513">
            <v>2206</v>
          </cell>
          <cell r="B513" t="str">
            <v>WEEREMANS DIRK</v>
          </cell>
          <cell r="C513" t="str">
            <v>WM</v>
          </cell>
          <cell r="E513">
            <v>50</v>
          </cell>
          <cell r="F513" t="str">
            <v>hfd</v>
          </cell>
        </row>
        <row r="514">
          <cell r="A514">
            <v>8661</v>
          </cell>
          <cell r="B514" t="str">
            <v>HEYNDRICKX Vik</v>
          </cell>
          <cell r="C514" t="str">
            <v>WM</v>
          </cell>
          <cell r="E514">
            <v>34</v>
          </cell>
          <cell r="F514" t="str">
            <v>1°</v>
          </cell>
        </row>
        <row r="516">
          <cell r="A516">
            <v>4907</v>
          </cell>
          <cell r="B516" t="str">
            <v>CORNELISSEN Pierre</v>
          </cell>
          <cell r="C516" t="str">
            <v>K.SNBA</v>
          </cell>
          <cell r="E516">
            <v>34</v>
          </cell>
          <cell r="F516" t="str">
            <v>1°</v>
          </cell>
        </row>
        <row r="517">
          <cell r="A517">
            <v>4909</v>
          </cell>
          <cell r="B517" t="str">
            <v>DE BOES Rudy</v>
          </cell>
          <cell r="C517" t="str">
            <v>K.SNBA</v>
          </cell>
          <cell r="E517">
            <v>34</v>
          </cell>
          <cell r="F517" t="str">
            <v>1°</v>
          </cell>
        </row>
        <row r="518">
          <cell r="A518">
            <v>4913</v>
          </cell>
          <cell r="B518" t="str">
            <v>DE RUYTE Yvan</v>
          </cell>
          <cell r="C518" t="str">
            <v>K.SNBA</v>
          </cell>
          <cell r="E518">
            <v>22</v>
          </cell>
          <cell r="F518" t="str">
            <v>3°</v>
          </cell>
        </row>
        <row r="519">
          <cell r="A519">
            <v>4916</v>
          </cell>
          <cell r="B519" t="str">
            <v>DE WITTE William</v>
          </cell>
          <cell r="C519" t="str">
            <v>K.SNBA</v>
          </cell>
          <cell r="E519">
            <v>27</v>
          </cell>
          <cell r="F519" t="str">
            <v>2°</v>
          </cell>
        </row>
        <row r="520">
          <cell r="A520">
            <v>4922</v>
          </cell>
          <cell r="B520" t="str">
            <v>LAUREYS Wilfried</v>
          </cell>
          <cell r="C520" t="str">
            <v>K.SNBA</v>
          </cell>
          <cell r="E520">
            <v>18</v>
          </cell>
          <cell r="F520" t="str">
            <v>4°</v>
          </cell>
        </row>
        <row r="521">
          <cell r="A521">
            <v>6151</v>
          </cell>
          <cell r="B521" t="str">
            <v>VAN OVERSCHELDE Bonny</v>
          </cell>
          <cell r="C521" t="str">
            <v>K.SNBA</v>
          </cell>
          <cell r="E521">
            <v>34</v>
          </cell>
          <cell r="F521" t="str">
            <v>1°</v>
          </cell>
        </row>
        <row r="522">
          <cell r="A522">
            <v>6743</v>
          </cell>
          <cell r="B522" t="str">
            <v>DE RUYTE Tom</v>
          </cell>
          <cell r="C522" t="str">
            <v>K.SNBA</v>
          </cell>
          <cell r="E522">
            <v>42</v>
          </cell>
          <cell r="F522" t="str">
            <v>exc</v>
          </cell>
        </row>
        <row r="523">
          <cell r="A523">
            <v>7562</v>
          </cell>
          <cell r="B523" t="str">
            <v>THUY Marc</v>
          </cell>
          <cell r="C523" t="str">
            <v>K.SNBA</v>
          </cell>
          <cell r="E523">
            <v>34</v>
          </cell>
          <cell r="F523" t="str">
            <v>1°</v>
          </cell>
        </row>
        <row r="524">
          <cell r="A524">
            <v>7923</v>
          </cell>
          <cell r="B524" t="str">
            <v>VAN DEN BERGHE Roland</v>
          </cell>
          <cell r="C524" t="str">
            <v>K.SNBA</v>
          </cell>
          <cell r="E524">
            <v>27</v>
          </cell>
          <cell r="F524" t="str">
            <v>2°</v>
          </cell>
        </row>
        <row r="525">
          <cell r="A525">
            <v>8414</v>
          </cell>
          <cell r="B525" t="str">
            <v>MAES Lucien</v>
          </cell>
          <cell r="C525" t="str">
            <v>K.SNBA</v>
          </cell>
          <cell r="E525">
            <v>18</v>
          </cell>
          <cell r="F525" t="str">
            <v>4°</v>
          </cell>
        </row>
        <row r="526">
          <cell r="A526">
            <v>8681</v>
          </cell>
          <cell r="B526" t="str">
            <v>VAN LEEUWEN A.E.M</v>
          </cell>
          <cell r="C526" t="str">
            <v>K.SNBA</v>
          </cell>
          <cell r="E526">
            <v>22</v>
          </cell>
          <cell r="F526" t="str">
            <v>3°</v>
          </cell>
        </row>
        <row r="527">
          <cell r="A527">
            <v>8902</v>
          </cell>
          <cell r="B527" t="str">
            <v>SUY Luc</v>
          </cell>
          <cell r="C527" t="str">
            <v>K.SNBA</v>
          </cell>
          <cell r="E527">
            <v>18</v>
          </cell>
          <cell r="F527" t="str">
            <v>4°</v>
          </cell>
        </row>
        <row r="528">
          <cell r="A528">
            <v>8903</v>
          </cell>
          <cell r="B528" t="str">
            <v>NEYTS Pierre</v>
          </cell>
          <cell r="C528" t="str">
            <v>K.SNBA</v>
          </cell>
          <cell r="E528">
            <v>22</v>
          </cell>
          <cell r="F528" t="str">
            <v>3°</v>
          </cell>
        </row>
        <row r="529">
          <cell r="A529">
            <v>4952</v>
          </cell>
          <cell r="B529" t="str">
            <v>DE SAEGER Dany</v>
          </cell>
          <cell r="C529" t="str">
            <v>K.SNBA</v>
          </cell>
          <cell r="E529">
            <v>34</v>
          </cell>
          <cell r="F529" t="str">
            <v>1°</v>
          </cell>
        </row>
        <row r="530">
          <cell r="A530">
            <v>9083</v>
          </cell>
          <cell r="B530" t="str">
            <v>VAN DEN BERGHE André</v>
          </cell>
          <cell r="C530" t="str">
            <v>K.SNBA</v>
          </cell>
          <cell r="E530">
            <v>27</v>
          </cell>
          <cell r="F530" t="str">
            <v>2°</v>
          </cell>
        </row>
        <row r="531">
          <cell r="A531">
            <v>6122</v>
          </cell>
          <cell r="B531" t="str">
            <v>DE MAEYER Joris</v>
          </cell>
          <cell r="C531" t="str">
            <v>K.SNBA</v>
          </cell>
          <cell r="E531">
            <v>22</v>
          </cell>
          <cell r="F531" t="str">
            <v>3°</v>
          </cell>
        </row>
        <row r="532">
          <cell r="A532">
            <v>4920</v>
          </cell>
          <cell r="B532" t="str">
            <v>HEERWEGH Robert</v>
          </cell>
          <cell r="C532" t="str">
            <v>K.SNBA</v>
          </cell>
          <cell r="E532">
            <v>27</v>
          </cell>
          <cell r="F532" t="str">
            <v>2°</v>
          </cell>
        </row>
        <row r="533">
          <cell r="A533">
            <v>8481</v>
          </cell>
          <cell r="B533" t="str">
            <v>VAVOURAIKIS  Emmanouil</v>
          </cell>
          <cell r="C533" t="str">
            <v>K.SNBA</v>
          </cell>
          <cell r="E533">
            <v>27</v>
          </cell>
          <cell r="F533" t="str">
            <v>2°</v>
          </cell>
        </row>
        <row r="534">
          <cell r="A534">
            <v>9277</v>
          </cell>
          <cell r="B534" t="str">
            <v>BOLLAERT GUIDO</v>
          </cell>
          <cell r="C534" t="str">
            <v>K.SNBA</v>
          </cell>
          <cell r="E534">
            <v>22</v>
          </cell>
          <cell r="F534" t="str">
            <v>3°</v>
          </cell>
        </row>
        <row r="535">
          <cell r="A535">
            <v>7704</v>
          </cell>
          <cell r="B535" t="str">
            <v>HEERWEGH ERIK</v>
          </cell>
          <cell r="C535" t="str">
            <v>K.SNBA</v>
          </cell>
          <cell r="E535">
            <v>22</v>
          </cell>
          <cell r="F535" t="str">
            <v>3°</v>
          </cell>
        </row>
        <row r="536">
          <cell r="A536">
            <v>4859</v>
          </cell>
          <cell r="B536" t="str">
            <v>CHRISTIAENS Johan</v>
          </cell>
          <cell r="C536" t="str">
            <v>K.SNBA</v>
          </cell>
          <cell r="E536">
            <v>22</v>
          </cell>
          <cell r="F536" t="str">
            <v>3°</v>
          </cell>
        </row>
        <row r="537">
          <cell r="A537">
            <v>8149</v>
          </cell>
          <cell r="B537" t="str">
            <v>D'HONDT Roland</v>
          </cell>
          <cell r="C537" t="str">
            <v>K.SNBA</v>
          </cell>
          <cell r="E537">
            <v>22</v>
          </cell>
          <cell r="F537" t="str">
            <v>3°</v>
          </cell>
        </row>
        <row r="538">
          <cell r="A538">
            <v>4950</v>
          </cell>
          <cell r="B538" t="str">
            <v>DE CONINCK Achille</v>
          </cell>
          <cell r="C538" t="str">
            <v>K.SNBA</v>
          </cell>
          <cell r="E538">
            <v>27</v>
          </cell>
          <cell r="F538" t="str">
            <v>2°</v>
          </cell>
        </row>
        <row r="539">
          <cell r="A539">
            <v>1067</v>
          </cell>
          <cell r="B539" t="str">
            <v>MAES Bart</v>
          </cell>
          <cell r="C539" t="str">
            <v>K.SNBA</v>
          </cell>
          <cell r="E539">
            <v>22</v>
          </cell>
          <cell r="F539" t="str">
            <v>3°</v>
          </cell>
        </row>
        <row r="540">
          <cell r="A540">
            <v>8746</v>
          </cell>
          <cell r="B540" t="str">
            <v>PEERSMAN Luc</v>
          </cell>
          <cell r="C540" t="str">
            <v>K.SNBA</v>
          </cell>
          <cell r="E540">
            <v>27</v>
          </cell>
          <cell r="F540" t="str">
            <v>2°</v>
          </cell>
        </row>
        <row r="541">
          <cell r="A541">
            <v>8904</v>
          </cell>
          <cell r="B541" t="str">
            <v>RAES Wim</v>
          </cell>
          <cell r="C541" t="str">
            <v>K.SNBA</v>
          </cell>
          <cell r="E541">
            <v>22</v>
          </cell>
          <cell r="F541" t="str">
            <v>3°</v>
          </cell>
        </row>
        <row r="542">
          <cell r="A542">
            <v>8081</v>
          </cell>
          <cell r="B542" t="str">
            <v>SLEEBUS Eddy</v>
          </cell>
          <cell r="C542" t="str">
            <v>K.SNBA</v>
          </cell>
          <cell r="E542">
            <v>27</v>
          </cell>
          <cell r="F542" t="str">
            <v>2°</v>
          </cell>
        </row>
        <row r="543">
          <cell r="A543">
            <v>9476</v>
          </cell>
          <cell r="B543" t="str">
            <v>VERHOFSTADT Eddy</v>
          </cell>
          <cell r="C543" t="str">
            <v>K.SNBA</v>
          </cell>
          <cell r="E543">
            <v>34</v>
          </cell>
          <cell r="F543" t="str">
            <v>1°</v>
          </cell>
        </row>
        <row r="544">
          <cell r="A544">
            <v>9963</v>
          </cell>
          <cell r="B544" t="str">
            <v>ROLUS Bob</v>
          </cell>
          <cell r="C544" t="str">
            <v>K.SNBA</v>
          </cell>
          <cell r="E544">
            <v>22</v>
          </cell>
          <cell r="F544" t="str">
            <v>3°</v>
          </cell>
        </row>
        <row r="545">
          <cell r="A545">
            <v>5732</v>
          </cell>
          <cell r="B545" t="str">
            <v>ILIANO Franz</v>
          </cell>
          <cell r="C545" t="str">
            <v>K.SNBA</v>
          </cell>
          <cell r="E545">
            <v>15</v>
          </cell>
          <cell r="F545" t="str">
            <v>5°</v>
          </cell>
        </row>
        <row r="547">
          <cell r="A547">
            <v>7461</v>
          </cell>
          <cell r="B547" t="str">
            <v>GRIMON Johan</v>
          </cell>
          <cell r="C547" t="str">
            <v>POCKET</v>
          </cell>
          <cell r="E547">
            <v>34</v>
          </cell>
          <cell r="F547" t="str">
            <v>1°</v>
          </cell>
        </row>
        <row r="548">
          <cell r="A548">
            <v>9534</v>
          </cell>
          <cell r="B548" t="str">
            <v>VANHONACKER Dominique</v>
          </cell>
          <cell r="C548" t="str">
            <v>POCKET</v>
          </cell>
          <cell r="F548" t="b">
            <v>0</v>
          </cell>
        </row>
        <row r="549">
          <cell r="A549">
            <v>7046</v>
          </cell>
          <cell r="B549" t="str">
            <v>DEGRAEVE Peter</v>
          </cell>
          <cell r="C549" t="str">
            <v>POCKET</v>
          </cell>
          <cell r="F549" t="b">
            <v>0</v>
          </cell>
        </row>
        <row r="550">
          <cell r="A550">
            <v>9071</v>
          </cell>
          <cell r="B550" t="str">
            <v>VANDOMMELE Johan</v>
          </cell>
          <cell r="C550" t="str">
            <v>POCKET</v>
          </cell>
          <cell r="F550" t="b">
            <v>0</v>
          </cell>
        </row>
        <row r="551">
          <cell r="A551">
            <v>9953</v>
          </cell>
          <cell r="B551" t="str">
            <v>WILMS Steve</v>
          </cell>
          <cell r="C551" t="str">
            <v>POCKET</v>
          </cell>
          <cell r="F551" t="b">
            <v>0</v>
          </cell>
        </row>
        <row r="552">
          <cell r="A552">
            <v>9954</v>
          </cell>
          <cell r="B552" t="str">
            <v>PETRUS Kim</v>
          </cell>
          <cell r="C552" t="str">
            <v>POCKET</v>
          </cell>
        </row>
        <row r="555">
          <cell r="A555">
            <v>8689</v>
          </cell>
          <cell r="B555" t="str">
            <v>DEWAELE Eddy</v>
          </cell>
          <cell r="C555" t="str">
            <v>CBC-DLS</v>
          </cell>
          <cell r="F555" t="b">
            <v>0</v>
          </cell>
        </row>
        <row r="556">
          <cell r="A556">
            <v>8690</v>
          </cell>
          <cell r="B556" t="str">
            <v>JOYE Rik</v>
          </cell>
          <cell r="C556" t="str">
            <v>CBC-DLS</v>
          </cell>
          <cell r="F556" t="b">
            <v>0</v>
          </cell>
        </row>
        <row r="557">
          <cell r="A557">
            <v>8704</v>
          </cell>
          <cell r="B557" t="str">
            <v>CALLENS Filip</v>
          </cell>
          <cell r="C557" t="str">
            <v>CBC-DLS</v>
          </cell>
          <cell r="E557">
            <v>18</v>
          </cell>
          <cell r="F557" t="str">
            <v>4°</v>
          </cell>
        </row>
        <row r="558">
          <cell r="A558">
            <v>4763</v>
          </cell>
          <cell r="B558" t="str">
            <v>CASTELEYN Rik</v>
          </cell>
          <cell r="C558" t="str">
            <v>CBC-DLS</v>
          </cell>
          <cell r="E558">
            <v>34</v>
          </cell>
          <cell r="F558" t="str">
            <v>1°</v>
          </cell>
        </row>
        <row r="559">
          <cell r="A559">
            <v>1061</v>
          </cell>
          <cell r="B559" t="str">
            <v>GELDHOF Frank</v>
          </cell>
          <cell r="C559" t="str">
            <v>CBC-DLS</v>
          </cell>
          <cell r="F559" t="b">
            <v>0</v>
          </cell>
        </row>
        <row r="560">
          <cell r="A560">
            <v>8691</v>
          </cell>
          <cell r="B560" t="str">
            <v xml:space="preserve">BRUNEEL Norbert </v>
          </cell>
          <cell r="C560" t="str">
            <v>CBC-DLS</v>
          </cell>
        </row>
        <row r="561">
          <cell r="F561" t="b">
            <v>0</v>
          </cell>
        </row>
        <row r="562">
          <cell r="A562">
            <v>4762</v>
          </cell>
          <cell r="B562" t="str">
            <v>CASTELEYN Henk</v>
          </cell>
          <cell r="C562" t="str">
            <v>DOS</v>
          </cell>
          <cell r="E562">
            <v>34</v>
          </cell>
          <cell r="F562" t="str">
            <v>1°</v>
          </cell>
        </row>
        <row r="563">
          <cell r="A563">
            <v>4765</v>
          </cell>
          <cell r="B563" t="str">
            <v>DEBAES Peter</v>
          </cell>
          <cell r="C563" t="str">
            <v>DOS</v>
          </cell>
          <cell r="E563">
            <v>42</v>
          </cell>
          <cell r="F563" t="str">
            <v>exc</v>
          </cell>
        </row>
        <row r="564">
          <cell r="A564">
            <v>4768</v>
          </cell>
          <cell r="B564" t="str">
            <v>DEDIER Georges</v>
          </cell>
          <cell r="C564" t="str">
            <v>DOS</v>
          </cell>
          <cell r="E564">
            <v>22</v>
          </cell>
          <cell r="F564" t="str">
            <v>3°</v>
          </cell>
        </row>
        <row r="565">
          <cell r="A565">
            <v>8156</v>
          </cell>
          <cell r="B565" t="str">
            <v>DETOLLENAERE Jonny</v>
          </cell>
          <cell r="C565" t="str">
            <v>DOS</v>
          </cell>
          <cell r="E565">
            <v>18</v>
          </cell>
          <cell r="F565" t="str">
            <v>4°</v>
          </cell>
        </row>
        <row r="566">
          <cell r="A566">
            <v>4776</v>
          </cell>
          <cell r="B566" t="str">
            <v>HOUTHAEVE Jean-Marie</v>
          </cell>
          <cell r="C566" t="str">
            <v>DOS</v>
          </cell>
          <cell r="E566">
            <v>27</v>
          </cell>
          <cell r="F566" t="str">
            <v>2°</v>
          </cell>
        </row>
        <row r="567">
          <cell r="A567">
            <v>4778</v>
          </cell>
          <cell r="B567" t="str">
            <v>LEYN Philippe</v>
          </cell>
          <cell r="C567" t="str">
            <v>DOS</v>
          </cell>
          <cell r="E567">
            <v>27</v>
          </cell>
          <cell r="F567" t="str">
            <v>2°</v>
          </cell>
        </row>
        <row r="568">
          <cell r="A568">
            <v>7697</v>
          </cell>
          <cell r="B568" t="str">
            <v>GHESQUIERE Jozef</v>
          </cell>
          <cell r="C568" t="str">
            <v>DOS</v>
          </cell>
          <cell r="F568" t="b">
            <v>0</v>
          </cell>
        </row>
        <row r="569">
          <cell r="A569">
            <v>8090</v>
          </cell>
          <cell r="B569" t="str">
            <v>VANLAUWE Stephan</v>
          </cell>
          <cell r="C569" t="str">
            <v>DOS</v>
          </cell>
          <cell r="E569">
            <v>27</v>
          </cell>
          <cell r="F569" t="str">
            <v>2°</v>
          </cell>
        </row>
        <row r="570">
          <cell r="A570">
            <v>4693</v>
          </cell>
          <cell r="B570" t="str">
            <v>MOSTREY Peter</v>
          </cell>
          <cell r="C570" t="str">
            <v>DOS</v>
          </cell>
          <cell r="E570">
            <v>42</v>
          </cell>
          <cell r="F570" t="str">
            <v>exc</v>
          </cell>
        </row>
        <row r="571">
          <cell r="A571">
            <v>4733</v>
          </cell>
          <cell r="B571" t="str">
            <v>NUYTTENS Gino</v>
          </cell>
          <cell r="C571" t="str">
            <v>DOS</v>
          </cell>
          <cell r="E571">
            <v>27</v>
          </cell>
          <cell r="F571" t="str">
            <v>2°</v>
          </cell>
        </row>
        <row r="572">
          <cell r="A572">
            <v>6720</v>
          </cell>
          <cell r="B572" t="str">
            <v>WILLE Etienne</v>
          </cell>
          <cell r="C572" t="str">
            <v>DOS</v>
          </cell>
          <cell r="F572" t="b">
            <v>0</v>
          </cell>
        </row>
        <row r="573">
          <cell r="A573">
            <v>4738</v>
          </cell>
          <cell r="B573" t="str">
            <v>VANDENDRIESSCHE Philip</v>
          </cell>
          <cell r="C573" t="str">
            <v>DOS</v>
          </cell>
          <cell r="E573">
            <v>50</v>
          </cell>
          <cell r="F573" t="str">
            <v>hfd</v>
          </cell>
        </row>
        <row r="574">
          <cell r="A574">
            <v>6094</v>
          </cell>
          <cell r="B574" t="str">
            <v>VANACKER Steven</v>
          </cell>
          <cell r="C574" t="str">
            <v>DOS</v>
          </cell>
          <cell r="E574">
            <v>60</v>
          </cell>
          <cell r="F574" t="str">
            <v>ere</v>
          </cell>
        </row>
        <row r="575">
          <cell r="A575">
            <v>9461</v>
          </cell>
          <cell r="B575" t="str">
            <v>RONDELEZ Kenneth</v>
          </cell>
          <cell r="C575" t="str">
            <v>DOS</v>
          </cell>
          <cell r="F575" t="b">
            <v>0</v>
          </cell>
        </row>
        <row r="576">
          <cell r="A576">
            <v>2299</v>
          </cell>
          <cell r="B576" t="str">
            <v>VANTHOURNOUT Michel</v>
          </cell>
          <cell r="C576" t="str">
            <v>DOS</v>
          </cell>
          <cell r="E576">
            <v>15</v>
          </cell>
          <cell r="F576" t="str">
            <v>5°</v>
          </cell>
        </row>
        <row r="577">
          <cell r="A577">
            <v>1055</v>
          </cell>
          <cell r="B577" t="str">
            <v>BRUWIER Erwin</v>
          </cell>
          <cell r="C577" t="str">
            <v>DOS</v>
          </cell>
          <cell r="F577" t="b">
            <v>0</v>
          </cell>
        </row>
        <row r="578">
          <cell r="A578">
            <v>8705</v>
          </cell>
          <cell r="B578" t="str">
            <v>STEVENS Ilse</v>
          </cell>
          <cell r="C578" t="str">
            <v>DOS</v>
          </cell>
          <cell r="F578" t="b">
            <v>0</v>
          </cell>
        </row>
        <row r="579">
          <cell r="A579">
            <v>4774</v>
          </cell>
          <cell r="B579" t="str">
            <v>DUYCK Peter</v>
          </cell>
          <cell r="C579" t="str">
            <v>DOS</v>
          </cell>
          <cell r="E579">
            <v>34</v>
          </cell>
          <cell r="F579" t="str">
            <v>1°</v>
          </cell>
        </row>
        <row r="580">
          <cell r="A580">
            <v>8697</v>
          </cell>
          <cell r="B580" t="str">
            <v>MELNYTSCHENKO Cédric</v>
          </cell>
          <cell r="C580" t="str">
            <v>DOS</v>
          </cell>
          <cell r="E580">
            <v>50</v>
          </cell>
          <cell r="F580" t="str">
            <v>hfd</v>
          </cell>
        </row>
        <row r="581">
          <cell r="A581">
            <v>4759</v>
          </cell>
          <cell r="B581" t="str">
            <v>WARLOP Luc</v>
          </cell>
          <cell r="C581" t="str">
            <v>DOS</v>
          </cell>
          <cell r="E581">
            <v>15</v>
          </cell>
          <cell r="F581" t="str">
            <v>5°</v>
          </cell>
        </row>
        <row r="582">
          <cell r="A582">
            <v>1060</v>
          </cell>
          <cell r="B582" t="str">
            <v>Wittevrongel Dirk</v>
          </cell>
          <cell r="C582" t="str">
            <v>DOS</v>
          </cell>
          <cell r="E582">
            <v>34</v>
          </cell>
          <cell r="F582" t="str">
            <v>1°</v>
          </cell>
        </row>
        <row r="583">
          <cell r="A583">
            <v>1061</v>
          </cell>
          <cell r="B583" t="str">
            <v>Geldhof Frank</v>
          </cell>
          <cell r="C583" t="str">
            <v>DOS</v>
          </cell>
          <cell r="F583" t="b">
            <v>0</v>
          </cell>
        </row>
        <row r="584">
          <cell r="A584">
            <v>9018</v>
          </cell>
          <cell r="B584" t="str">
            <v>GHEVART Jean</v>
          </cell>
          <cell r="C584" t="str">
            <v>DOS</v>
          </cell>
        </row>
        <row r="585">
          <cell r="A585">
            <v>9957</v>
          </cell>
          <cell r="B585" t="str">
            <v>BRUWIER Ludwin</v>
          </cell>
          <cell r="C585" t="str">
            <v>DOS</v>
          </cell>
        </row>
        <row r="586">
          <cell r="A586">
            <v>9958</v>
          </cell>
          <cell r="B586" t="str">
            <v>DEBLAUWE Dimitri</v>
          </cell>
          <cell r="C586" t="str">
            <v>DOS</v>
          </cell>
          <cell r="F586" t="b">
            <v>0</v>
          </cell>
        </row>
        <row r="588">
          <cell r="A588">
            <v>4775</v>
          </cell>
          <cell r="B588" t="str">
            <v>GOETHALS Didier</v>
          </cell>
          <cell r="C588" t="str">
            <v>K.GHOK</v>
          </cell>
          <cell r="E588">
            <v>42</v>
          </cell>
          <cell r="F588" t="str">
            <v>exc</v>
          </cell>
        </row>
        <row r="589">
          <cell r="A589">
            <v>4789</v>
          </cell>
          <cell r="B589" t="str">
            <v>CAPPELLE Herwig</v>
          </cell>
          <cell r="C589" t="str">
            <v>K.GHOK</v>
          </cell>
          <cell r="E589">
            <v>22</v>
          </cell>
          <cell r="F589" t="str">
            <v>3°</v>
          </cell>
        </row>
        <row r="590">
          <cell r="A590">
            <v>4790</v>
          </cell>
          <cell r="B590" t="str">
            <v>DE MOOR Frederik</v>
          </cell>
          <cell r="C590" t="str">
            <v>K.GHOK</v>
          </cell>
          <cell r="E590">
            <v>34</v>
          </cell>
          <cell r="F590" t="str">
            <v>1°</v>
          </cell>
        </row>
        <row r="591">
          <cell r="A591">
            <v>4791</v>
          </cell>
          <cell r="B591" t="str">
            <v>DE MOOR Willy</v>
          </cell>
          <cell r="C591" t="str">
            <v>K.GHOK</v>
          </cell>
          <cell r="E591">
            <v>22</v>
          </cell>
          <cell r="F591" t="str">
            <v>3°</v>
          </cell>
        </row>
        <row r="592">
          <cell r="A592">
            <v>4793</v>
          </cell>
          <cell r="B592" t="str">
            <v>DETAVERNIER Hendrik</v>
          </cell>
          <cell r="C592" t="str">
            <v>K.GHOK</v>
          </cell>
          <cell r="F592" t="b">
            <v>0</v>
          </cell>
        </row>
        <row r="593">
          <cell r="A593">
            <v>7538</v>
          </cell>
          <cell r="B593" t="str">
            <v>WERBROUCK Geert</v>
          </cell>
          <cell r="C593" t="str">
            <v>K.GHOK</v>
          </cell>
          <cell r="E593">
            <v>27</v>
          </cell>
          <cell r="F593" t="str">
            <v>2°</v>
          </cell>
        </row>
        <row r="594">
          <cell r="A594">
            <v>7823</v>
          </cell>
          <cell r="B594" t="str">
            <v>JOYE Robert</v>
          </cell>
          <cell r="C594" t="str">
            <v>K.GHOK</v>
          </cell>
          <cell r="E594">
            <v>22</v>
          </cell>
          <cell r="F594" t="str">
            <v>3°</v>
          </cell>
        </row>
        <row r="595">
          <cell r="A595">
            <v>8513</v>
          </cell>
          <cell r="B595" t="str">
            <v>DECOCK Johan</v>
          </cell>
          <cell r="C595" t="str">
            <v>K.GHOK</v>
          </cell>
          <cell r="F595" t="b">
            <v>0</v>
          </cell>
        </row>
        <row r="596">
          <cell r="A596">
            <v>8702</v>
          </cell>
          <cell r="B596" t="str">
            <v>VAN DE VELDE August</v>
          </cell>
          <cell r="C596" t="str">
            <v>K.GHOK</v>
          </cell>
          <cell r="F596" t="b">
            <v>0</v>
          </cell>
        </row>
        <row r="597">
          <cell r="A597">
            <v>4659</v>
          </cell>
          <cell r="B597" t="str">
            <v>BAS Jacques</v>
          </cell>
          <cell r="C597" t="str">
            <v>K.GHOK</v>
          </cell>
          <cell r="E597">
            <v>34</v>
          </cell>
          <cell r="F597" t="str">
            <v>1°</v>
          </cell>
        </row>
        <row r="598">
          <cell r="A598">
            <v>4656</v>
          </cell>
          <cell r="B598" t="str">
            <v>POLLIE Luc</v>
          </cell>
          <cell r="C598" t="str">
            <v>K.GHOK</v>
          </cell>
          <cell r="E598">
            <v>34</v>
          </cell>
          <cell r="F598" t="str">
            <v>1°</v>
          </cell>
        </row>
        <row r="599">
          <cell r="A599">
            <v>7308</v>
          </cell>
          <cell r="B599" t="str">
            <v>CLAUS Gino</v>
          </cell>
          <cell r="C599" t="str">
            <v>K.GHOK</v>
          </cell>
          <cell r="E599">
            <v>27</v>
          </cell>
          <cell r="F599" t="str">
            <v>2°</v>
          </cell>
        </row>
        <row r="600">
          <cell r="A600">
            <v>3807</v>
          </cell>
          <cell r="B600" t="str">
            <v>VERBRUGGHE Johan</v>
          </cell>
          <cell r="C600" t="str">
            <v>K.GHOK</v>
          </cell>
          <cell r="E600">
            <v>22</v>
          </cell>
          <cell r="F600" t="str">
            <v>3°</v>
          </cell>
        </row>
        <row r="601">
          <cell r="A601">
            <v>9274</v>
          </cell>
          <cell r="B601" t="str">
            <v>VERBRUGGHE Philippe</v>
          </cell>
          <cell r="C601" t="str">
            <v>K.GHOK</v>
          </cell>
          <cell r="E601">
            <v>27</v>
          </cell>
          <cell r="F601" t="str">
            <v>2°</v>
          </cell>
        </row>
        <row r="602">
          <cell r="A602">
            <v>7689</v>
          </cell>
          <cell r="B602" t="str">
            <v>BOSSAERT Dirk</v>
          </cell>
          <cell r="C602" t="str">
            <v>K.GHOK</v>
          </cell>
          <cell r="F602" t="b">
            <v>0</v>
          </cell>
        </row>
        <row r="603">
          <cell r="A603">
            <v>9143</v>
          </cell>
          <cell r="B603" t="str">
            <v>DENEUT Johan</v>
          </cell>
          <cell r="C603" t="str">
            <v>K.GHOK</v>
          </cell>
          <cell r="E603">
            <v>34</v>
          </cell>
          <cell r="F603" t="str">
            <v>1°</v>
          </cell>
        </row>
        <row r="604">
          <cell r="A604">
            <v>8736</v>
          </cell>
          <cell r="B604" t="str">
            <v>VEYS Renzo</v>
          </cell>
          <cell r="C604" t="str">
            <v>K.GHOK</v>
          </cell>
          <cell r="E604">
            <v>27</v>
          </cell>
          <cell r="F604" t="str">
            <v>2°</v>
          </cell>
        </row>
        <row r="605">
          <cell r="A605">
            <v>9440</v>
          </cell>
          <cell r="B605" t="str">
            <v>DECOCK Stephan</v>
          </cell>
          <cell r="C605" t="str">
            <v>K.GHOK</v>
          </cell>
          <cell r="E605">
            <v>22</v>
          </cell>
          <cell r="F605" t="str">
            <v>3°</v>
          </cell>
        </row>
        <row r="606">
          <cell r="A606">
            <v>8688</v>
          </cell>
          <cell r="B606" t="str">
            <v>DECEUNINCK Kurt</v>
          </cell>
          <cell r="C606" t="str">
            <v>K.GHOK</v>
          </cell>
          <cell r="E606">
            <v>27</v>
          </cell>
          <cell r="F606" t="str">
            <v>2°</v>
          </cell>
        </row>
        <row r="607">
          <cell r="A607">
            <v>9437</v>
          </cell>
          <cell r="B607" t="str">
            <v>DHAEYER Rémy</v>
          </cell>
          <cell r="C607" t="str">
            <v>K.GHOK</v>
          </cell>
          <cell r="F607" t="b">
            <v>0</v>
          </cell>
        </row>
        <row r="608">
          <cell r="A608">
            <v>1056</v>
          </cell>
          <cell r="B608" t="str">
            <v>SANTY Eric</v>
          </cell>
          <cell r="C608" t="str">
            <v>K.GHOK</v>
          </cell>
          <cell r="E608">
            <v>15</v>
          </cell>
          <cell r="F608" t="str">
            <v>5°</v>
          </cell>
        </row>
        <row r="609">
          <cell r="A609">
            <v>8088</v>
          </cell>
          <cell r="B609" t="str">
            <v>VERCAEMERE Jaak</v>
          </cell>
          <cell r="C609" t="str">
            <v>K.GHOK</v>
          </cell>
          <cell r="E609">
            <v>22</v>
          </cell>
          <cell r="F609" t="str">
            <v>3°</v>
          </cell>
        </row>
        <row r="610">
          <cell r="A610">
            <v>1058</v>
          </cell>
          <cell r="B610" t="str">
            <v>VERMEERSCH Dave</v>
          </cell>
          <cell r="C610" t="str">
            <v>K.GHOK</v>
          </cell>
          <cell r="E610">
            <v>15</v>
          </cell>
          <cell r="F610" t="str">
            <v>5°</v>
          </cell>
        </row>
        <row r="611">
          <cell r="A611">
            <v>1143</v>
          </cell>
          <cell r="B611" t="str">
            <v>LOUAGIE Bjorn</v>
          </cell>
          <cell r="C611" t="str">
            <v>K.GHOK</v>
          </cell>
          <cell r="E611">
            <v>22</v>
          </cell>
          <cell r="F611" t="str">
            <v>3°</v>
          </cell>
        </row>
        <row r="612">
          <cell r="A612">
            <v>7821</v>
          </cell>
          <cell r="B612" t="str">
            <v>VROMANT Marc</v>
          </cell>
          <cell r="C612" t="str">
            <v>K.GHOK</v>
          </cell>
          <cell r="E612">
            <v>27</v>
          </cell>
          <cell r="F612" t="str">
            <v>2°</v>
          </cell>
        </row>
        <row r="613">
          <cell r="A613">
            <v>5746</v>
          </cell>
          <cell r="B613" t="str">
            <v>NICHELSON Pascal</v>
          </cell>
          <cell r="C613" t="str">
            <v>K.GHOK</v>
          </cell>
          <cell r="E613">
            <v>27</v>
          </cell>
          <cell r="F613" t="str">
            <v>2°</v>
          </cell>
        </row>
        <row r="614">
          <cell r="A614">
            <v>7814</v>
          </cell>
          <cell r="B614" t="str">
            <v>DEWILDE Johan</v>
          </cell>
          <cell r="C614" t="str">
            <v>K.GHOK</v>
          </cell>
          <cell r="E614">
            <v>18</v>
          </cell>
          <cell r="F614" t="str">
            <v>4°</v>
          </cell>
        </row>
        <row r="615">
          <cell r="A615">
            <v>8873</v>
          </cell>
          <cell r="B615" t="str">
            <v>DEVOS Claude</v>
          </cell>
          <cell r="C615" t="str">
            <v>K.GHOK</v>
          </cell>
          <cell r="E615">
            <v>18</v>
          </cell>
          <cell r="F615" t="str">
            <v>4°</v>
          </cell>
        </row>
        <row r="616">
          <cell r="A616">
            <v>8047</v>
          </cell>
          <cell r="B616" t="str">
            <v>DEVRIENDT Bart</v>
          </cell>
          <cell r="C616" t="str">
            <v>K.GHOK</v>
          </cell>
          <cell r="E616">
            <v>22</v>
          </cell>
          <cell r="F616" t="str">
            <v>3°</v>
          </cell>
        </row>
        <row r="617">
          <cell r="A617">
            <v>9531</v>
          </cell>
          <cell r="B617" t="str">
            <v>ROELAND Juliaan</v>
          </cell>
          <cell r="C617" t="str">
            <v>K.GHOK</v>
          </cell>
          <cell r="E617">
            <v>15</v>
          </cell>
          <cell r="F617" t="str">
            <v>5°</v>
          </cell>
        </row>
        <row r="618">
          <cell r="A618">
            <v>8282</v>
          </cell>
          <cell r="B618" t="str">
            <v>PATTYN Guy</v>
          </cell>
          <cell r="C618" t="str">
            <v>K.GHOK</v>
          </cell>
          <cell r="E618">
            <v>18</v>
          </cell>
          <cell r="F618" t="str">
            <v>4°</v>
          </cell>
        </row>
        <row r="619">
          <cell r="A619">
            <v>9532</v>
          </cell>
          <cell r="B619" t="str">
            <v>VIENNE Isabelle</v>
          </cell>
          <cell r="C619" t="str">
            <v>K.GHOK</v>
          </cell>
          <cell r="F619" t="b">
            <v>0</v>
          </cell>
        </row>
        <row r="620">
          <cell r="A620">
            <v>7499</v>
          </cell>
          <cell r="B620" t="str">
            <v>GRAYE André</v>
          </cell>
          <cell r="C620" t="str">
            <v>K.GHOK</v>
          </cell>
          <cell r="E620">
            <v>22</v>
          </cell>
          <cell r="F620" t="str">
            <v>3°</v>
          </cell>
        </row>
        <row r="621">
          <cell r="A621">
            <v>7524</v>
          </cell>
          <cell r="B621" t="str">
            <v>SCHOKELE Ronny</v>
          </cell>
          <cell r="C621" t="str">
            <v>K.GHOK</v>
          </cell>
          <cell r="E621">
            <v>22</v>
          </cell>
          <cell r="F621" t="str">
            <v>3°</v>
          </cell>
        </row>
        <row r="622">
          <cell r="A622">
            <v>4687</v>
          </cell>
          <cell r="B622" t="str">
            <v>VANHAESEBROEK Didier</v>
          </cell>
          <cell r="C622" t="str">
            <v>K.GHOK</v>
          </cell>
          <cell r="E622">
            <v>18</v>
          </cell>
          <cell r="F622" t="str">
            <v>4°</v>
          </cell>
        </row>
        <row r="623">
          <cell r="A623">
            <v>9529</v>
          </cell>
          <cell r="B623" t="str">
            <v>CALLAERT Alain</v>
          </cell>
          <cell r="C623" t="str">
            <v>K.GHOK</v>
          </cell>
          <cell r="E623">
            <v>15</v>
          </cell>
          <cell r="F623" t="str">
            <v>5°</v>
          </cell>
        </row>
        <row r="624">
          <cell r="A624">
            <v>9433</v>
          </cell>
          <cell r="B624" t="str">
            <v>LATRUWE Nicolas</v>
          </cell>
          <cell r="C624" t="str">
            <v>GHOK</v>
          </cell>
          <cell r="E624">
            <v>15</v>
          </cell>
          <cell r="F624" t="str">
            <v>5°</v>
          </cell>
        </row>
        <row r="626">
          <cell r="A626">
            <v>4691</v>
          </cell>
          <cell r="B626" t="str">
            <v>D'HONDT Hervé</v>
          </cell>
          <cell r="C626" t="str">
            <v>WOH</v>
          </cell>
          <cell r="F626" t="b">
            <v>0</v>
          </cell>
        </row>
        <row r="627">
          <cell r="A627">
            <v>4701</v>
          </cell>
          <cell r="B627" t="str">
            <v>WERBROUCK Donald</v>
          </cell>
          <cell r="C627" t="str">
            <v>WOH</v>
          </cell>
          <cell r="E627">
            <v>18</v>
          </cell>
          <cell r="F627" t="str">
            <v>4°</v>
          </cell>
        </row>
        <row r="628">
          <cell r="A628">
            <v>6722</v>
          </cell>
          <cell r="B628" t="str">
            <v>GRYSON Dirk</v>
          </cell>
          <cell r="C628" t="str">
            <v>WOH</v>
          </cell>
          <cell r="F628" t="b">
            <v>0</v>
          </cell>
        </row>
        <row r="629">
          <cell r="A629">
            <v>7314</v>
          </cell>
          <cell r="B629" t="str">
            <v>DEMAN Leon</v>
          </cell>
          <cell r="C629" t="str">
            <v>WOH</v>
          </cell>
          <cell r="F629" t="b">
            <v>0</v>
          </cell>
        </row>
        <row r="630">
          <cell r="A630">
            <v>7315</v>
          </cell>
          <cell r="B630" t="str">
            <v>EVERAERDT Corneel</v>
          </cell>
          <cell r="C630" t="str">
            <v>WOH</v>
          </cell>
          <cell r="F630" t="b">
            <v>0</v>
          </cell>
        </row>
        <row r="631">
          <cell r="A631">
            <v>8528</v>
          </cell>
          <cell r="B631" t="str">
            <v>VANACKER Jozef</v>
          </cell>
          <cell r="C631" t="str">
            <v>WOH</v>
          </cell>
          <cell r="F631" t="b">
            <v>0</v>
          </cell>
        </row>
        <row r="632">
          <cell r="A632">
            <v>8687</v>
          </cell>
          <cell r="B632" t="str">
            <v>DESWARTE Willy</v>
          </cell>
          <cell r="C632" t="str">
            <v>WOH</v>
          </cell>
          <cell r="F632" t="b">
            <v>0</v>
          </cell>
        </row>
        <row r="633">
          <cell r="A633">
            <v>8872</v>
          </cell>
          <cell r="B633" t="str">
            <v>BEIRNAERT Arthur</v>
          </cell>
          <cell r="C633" t="str">
            <v>WOH</v>
          </cell>
          <cell r="F633" t="b">
            <v>0</v>
          </cell>
        </row>
        <row r="634">
          <cell r="A634">
            <v>8873</v>
          </cell>
          <cell r="B634" t="str">
            <v>DEVOS Claude</v>
          </cell>
          <cell r="C634" t="str">
            <v>WOH</v>
          </cell>
          <cell r="E634">
            <v>22</v>
          </cell>
          <cell r="F634" t="str">
            <v>3°</v>
          </cell>
        </row>
        <row r="635">
          <cell r="A635">
            <v>8875</v>
          </cell>
          <cell r="B635" t="str">
            <v>DEBUSSCHERE Dries</v>
          </cell>
          <cell r="C635" t="str">
            <v>WOH</v>
          </cell>
          <cell r="F635" t="b">
            <v>0</v>
          </cell>
        </row>
        <row r="636">
          <cell r="A636">
            <v>9074</v>
          </cell>
          <cell r="B636" t="str">
            <v>VANBIERVLIET Geert</v>
          </cell>
          <cell r="C636" t="str">
            <v>WOH</v>
          </cell>
          <cell r="F636" t="b">
            <v>0</v>
          </cell>
        </row>
        <row r="637">
          <cell r="A637">
            <v>9270</v>
          </cell>
          <cell r="B637" t="str">
            <v>DESWARTE Franky</v>
          </cell>
          <cell r="C637" t="str">
            <v>WOH</v>
          </cell>
          <cell r="F637" t="b">
            <v>0</v>
          </cell>
        </row>
        <row r="638">
          <cell r="A638">
            <v>9271</v>
          </cell>
          <cell r="B638" t="str">
            <v>VAN ACKER Frank</v>
          </cell>
          <cell r="C638" t="str">
            <v>WOH</v>
          </cell>
          <cell r="F638" t="b">
            <v>0</v>
          </cell>
        </row>
        <row r="639">
          <cell r="A639">
            <v>5183</v>
          </cell>
          <cell r="B639" t="str">
            <v>BOEDTS Freddy</v>
          </cell>
          <cell r="C639" t="str">
            <v>WOH</v>
          </cell>
          <cell r="F639" t="b">
            <v>0</v>
          </cell>
        </row>
        <row r="640">
          <cell r="A640">
            <v>7316</v>
          </cell>
          <cell r="B640" t="str">
            <v>RONDELE Freddy</v>
          </cell>
          <cell r="C640" t="str">
            <v>WOH</v>
          </cell>
          <cell r="E640">
            <v>18</v>
          </cell>
          <cell r="F640" t="str">
            <v>4°</v>
          </cell>
        </row>
        <row r="641">
          <cell r="A641">
            <v>5717</v>
          </cell>
          <cell r="B641" t="str">
            <v>ACX Dirk</v>
          </cell>
          <cell r="C641" t="str">
            <v>WOH</v>
          </cell>
          <cell r="E641">
            <v>22</v>
          </cell>
          <cell r="F641" t="str">
            <v>3°</v>
          </cell>
        </row>
        <row r="642">
          <cell r="F642" t="b">
            <v>0</v>
          </cell>
        </row>
        <row r="643">
          <cell r="A643">
            <v>4725</v>
          </cell>
          <cell r="B643" t="str">
            <v>VANONACKER Patrick</v>
          </cell>
          <cell r="C643" t="str">
            <v>KK</v>
          </cell>
          <cell r="E643">
            <v>34</v>
          </cell>
          <cell r="F643" t="str">
            <v>1°</v>
          </cell>
        </row>
        <row r="644">
          <cell r="A644">
            <v>4736</v>
          </cell>
          <cell r="B644" t="str">
            <v>VANCOILLIE Francky</v>
          </cell>
          <cell r="C644" t="str">
            <v>KK</v>
          </cell>
          <cell r="E644">
            <v>50</v>
          </cell>
          <cell r="F644" t="str">
            <v>hfd</v>
          </cell>
        </row>
        <row r="645">
          <cell r="A645">
            <v>4737</v>
          </cell>
          <cell r="B645" t="str">
            <v>VANGANSBEKE Luc</v>
          </cell>
          <cell r="C645" t="str">
            <v>KK</v>
          </cell>
          <cell r="E645">
            <v>34</v>
          </cell>
          <cell r="F645" t="str">
            <v>1°</v>
          </cell>
        </row>
        <row r="646">
          <cell r="A646">
            <v>4798</v>
          </cell>
          <cell r="B646" t="str">
            <v>VERCOUILLIE Alexander</v>
          </cell>
          <cell r="C646" t="str">
            <v>KK</v>
          </cell>
          <cell r="E646">
            <v>42</v>
          </cell>
          <cell r="F646" t="str">
            <v>exc</v>
          </cell>
        </row>
        <row r="647">
          <cell r="A647">
            <v>8089</v>
          </cell>
          <cell r="B647" t="str">
            <v>VERGHEYNST Albert</v>
          </cell>
          <cell r="C647" t="str">
            <v>KK</v>
          </cell>
          <cell r="E647">
            <v>42</v>
          </cell>
          <cell r="F647" t="str">
            <v>exc</v>
          </cell>
        </row>
        <row r="648">
          <cell r="A648">
            <v>4799</v>
          </cell>
          <cell r="B648" t="str">
            <v>VERCOUILLIE José</v>
          </cell>
          <cell r="C648" t="str">
            <v>KK</v>
          </cell>
          <cell r="E648">
            <v>22</v>
          </cell>
          <cell r="F648" t="str">
            <v>3°</v>
          </cell>
        </row>
        <row r="649">
          <cell r="A649">
            <v>5223</v>
          </cell>
          <cell r="B649" t="str">
            <v>DESCHEPPER Carl</v>
          </cell>
          <cell r="C649" t="str">
            <v>KK</v>
          </cell>
          <cell r="E649">
            <v>34</v>
          </cell>
          <cell r="F649" t="str">
            <v>1°</v>
          </cell>
        </row>
        <row r="650">
          <cell r="A650">
            <v>6730</v>
          </cell>
          <cell r="B650" t="str">
            <v>DENOULET Johan</v>
          </cell>
          <cell r="C650" t="str">
            <v>KK</v>
          </cell>
          <cell r="E650">
            <v>27</v>
          </cell>
          <cell r="F650" t="str">
            <v>2°</v>
          </cell>
        </row>
        <row r="651">
          <cell r="A651">
            <v>7540</v>
          </cell>
          <cell r="B651" t="str">
            <v>VANDAELE Eric</v>
          </cell>
          <cell r="C651" t="str">
            <v>KK</v>
          </cell>
          <cell r="E651">
            <v>18</v>
          </cell>
          <cell r="F651" t="str">
            <v>4°</v>
          </cell>
        </row>
        <row r="652">
          <cell r="A652">
            <v>8425</v>
          </cell>
          <cell r="B652" t="str">
            <v>MILLET Michel</v>
          </cell>
          <cell r="C652" t="str">
            <v>KK</v>
          </cell>
          <cell r="E652">
            <v>34</v>
          </cell>
          <cell r="F652" t="str">
            <v>1°</v>
          </cell>
        </row>
        <row r="653">
          <cell r="A653">
            <v>8480</v>
          </cell>
          <cell r="B653" t="str">
            <v>VANGANSBEKE Gerard</v>
          </cell>
          <cell r="C653" t="str">
            <v>KK</v>
          </cell>
          <cell r="E653">
            <v>27</v>
          </cell>
          <cell r="F653" t="str">
            <v>2°</v>
          </cell>
        </row>
        <row r="654">
          <cell r="A654">
            <v>8714</v>
          </cell>
          <cell r="B654" t="str">
            <v>LOOSVELDT Frank</v>
          </cell>
          <cell r="C654" t="str">
            <v>KK</v>
          </cell>
          <cell r="E654">
            <v>27</v>
          </cell>
          <cell r="F654" t="str">
            <v>2°</v>
          </cell>
        </row>
        <row r="655">
          <cell r="A655">
            <v>7458</v>
          </cell>
          <cell r="B655" t="str">
            <v>DUMON Eddy</v>
          </cell>
          <cell r="C655" t="str">
            <v>KK</v>
          </cell>
          <cell r="F655" t="b">
            <v>0</v>
          </cell>
        </row>
        <row r="656">
          <cell r="A656">
            <v>9078</v>
          </cell>
          <cell r="B656" t="str">
            <v>BEKAERT Bernhard</v>
          </cell>
          <cell r="C656" t="str">
            <v>KK</v>
          </cell>
          <cell r="E656">
            <v>34</v>
          </cell>
          <cell r="F656" t="str">
            <v>1°</v>
          </cell>
        </row>
        <row r="657">
          <cell r="A657">
            <v>4680</v>
          </cell>
          <cell r="B657" t="str">
            <v>RAVESTYN Martin</v>
          </cell>
          <cell r="C657" t="str">
            <v>KK</v>
          </cell>
          <cell r="E657">
            <v>60</v>
          </cell>
          <cell r="F657" t="str">
            <v>ere</v>
          </cell>
        </row>
        <row r="658">
          <cell r="A658">
            <v>6727</v>
          </cell>
          <cell r="B658" t="str">
            <v>DE RYNCK Ivan</v>
          </cell>
          <cell r="C658" t="str">
            <v>KK</v>
          </cell>
          <cell r="E658">
            <v>34</v>
          </cell>
          <cell r="F658" t="str">
            <v>1°</v>
          </cell>
        </row>
        <row r="659">
          <cell r="A659">
            <v>4703</v>
          </cell>
          <cell r="B659" t="str">
            <v>BEGHIN Frédéric</v>
          </cell>
          <cell r="C659" t="str">
            <v>KK</v>
          </cell>
          <cell r="E659">
            <v>50</v>
          </cell>
          <cell r="F659" t="str">
            <v>hfd</v>
          </cell>
        </row>
        <row r="660">
          <cell r="A660">
            <v>8159</v>
          </cell>
          <cell r="B660" t="str">
            <v>MONSOREZ Michel</v>
          </cell>
          <cell r="C660" t="str">
            <v>KK</v>
          </cell>
          <cell r="E660">
            <v>27</v>
          </cell>
          <cell r="F660" t="str">
            <v>2°</v>
          </cell>
        </row>
        <row r="661">
          <cell r="A661">
            <v>4730</v>
          </cell>
          <cell r="B661" t="str">
            <v>LAGAGE Roger</v>
          </cell>
          <cell r="C661" t="str">
            <v>KK</v>
          </cell>
          <cell r="E661">
            <v>34</v>
          </cell>
          <cell r="F661" t="str">
            <v>1°</v>
          </cell>
        </row>
        <row r="662">
          <cell r="A662">
            <v>2568</v>
          </cell>
          <cell r="B662" t="str">
            <v>CORNELISSEN Jacky</v>
          </cell>
          <cell r="C662" t="str">
            <v>KK</v>
          </cell>
          <cell r="E662">
            <v>27</v>
          </cell>
          <cell r="F662" t="str">
            <v>2°</v>
          </cell>
        </row>
        <row r="663">
          <cell r="A663">
            <v>1054</v>
          </cell>
          <cell r="B663" t="str">
            <v>DEMOS Georges</v>
          </cell>
          <cell r="C663" t="str">
            <v>KK</v>
          </cell>
          <cell r="E663">
            <v>50</v>
          </cell>
          <cell r="F663" t="str">
            <v>hfd</v>
          </cell>
        </row>
        <row r="664">
          <cell r="A664">
            <v>4708</v>
          </cell>
          <cell r="B664" t="str">
            <v>DENNEULIN Frédéric</v>
          </cell>
          <cell r="C664" t="str">
            <v>KK</v>
          </cell>
          <cell r="E664">
            <v>34</v>
          </cell>
          <cell r="F664" t="str">
            <v>1°</v>
          </cell>
        </row>
        <row r="666">
          <cell r="A666">
            <v>7129</v>
          </cell>
          <cell r="B666" t="str">
            <v>ROELANTS Frédéric</v>
          </cell>
          <cell r="C666" t="str">
            <v>KK</v>
          </cell>
          <cell r="E666">
            <v>50</v>
          </cell>
          <cell r="F666" t="str">
            <v>hfd</v>
          </cell>
        </row>
        <row r="667">
          <cell r="A667">
            <v>5809</v>
          </cell>
          <cell r="B667" t="str">
            <v>BITALIS Richard</v>
          </cell>
          <cell r="C667" t="str">
            <v>KK</v>
          </cell>
          <cell r="E667">
            <v>60</v>
          </cell>
          <cell r="F667" t="str">
            <v>ere</v>
          </cell>
        </row>
        <row r="668">
          <cell r="A668">
            <v>7457</v>
          </cell>
          <cell r="B668" t="str">
            <v>COECK Bjorn</v>
          </cell>
          <cell r="C668" t="str">
            <v>KK</v>
          </cell>
          <cell r="E668">
            <v>18</v>
          </cell>
          <cell r="F668" t="str">
            <v>4°</v>
          </cell>
        </row>
        <row r="669">
          <cell r="A669">
            <v>7913</v>
          </cell>
          <cell r="B669" t="str">
            <v>STOPIN Gilles</v>
          </cell>
          <cell r="C669" t="str">
            <v>KK</v>
          </cell>
          <cell r="F669" t="b">
            <v>0</v>
          </cell>
        </row>
        <row r="670">
          <cell r="A670">
            <v>1150</v>
          </cell>
          <cell r="B670" t="str">
            <v>BRANTS Ronny</v>
          </cell>
          <cell r="C670" t="str">
            <v>KK</v>
          </cell>
          <cell r="E670">
            <v>60</v>
          </cell>
          <cell r="F670" t="str">
            <v>ere</v>
          </cell>
        </row>
        <row r="671">
          <cell r="A671">
            <v>1053</v>
          </cell>
          <cell r="B671" t="str">
            <v>DESPREZ Jean-Pierre</v>
          </cell>
          <cell r="C671" t="str">
            <v>KK</v>
          </cell>
          <cell r="E671">
            <v>15</v>
          </cell>
          <cell r="F671" t="str">
            <v>5°</v>
          </cell>
        </row>
        <row r="672">
          <cell r="A672">
            <v>1059</v>
          </cell>
          <cell r="B672" t="str">
            <v>CARDON Eddy</v>
          </cell>
          <cell r="C672" t="str">
            <v>KK</v>
          </cell>
          <cell r="E672">
            <v>27</v>
          </cell>
          <cell r="F672" t="str">
            <v>2°</v>
          </cell>
        </row>
        <row r="673">
          <cell r="A673">
            <v>3508</v>
          </cell>
          <cell r="B673" t="str">
            <v>BUYLE Stany</v>
          </cell>
          <cell r="C673" t="str">
            <v>KK</v>
          </cell>
          <cell r="E673">
            <v>42</v>
          </cell>
          <cell r="F673" t="str">
            <v>exc</v>
          </cell>
        </row>
        <row r="674">
          <cell r="A674">
            <v>9530</v>
          </cell>
          <cell r="B674" t="str">
            <v>DESMET Alain</v>
          </cell>
          <cell r="C674" t="str">
            <v>KK</v>
          </cell>
          <cell r="E674">
            <v>22</v>
          </cell>
          <cell r="F674" t="str">
            <v>3°</v>
          </cell>
        </row>
        <row r="675">
          <cell r="A675">
            <v>8696</v>
          </cell>
          <cell r="B675" t="str">
            <v>DORARD Steve</v>
          </cell>
          <cell r="C675" t="str">
            <v>KK</v>
          </cell>
          <cell r="E675">
            <v>34</v>
          </cell>
          <cell r="F675" t="str">
            <v>1°</v>
          </cell>
        </row>
        <row r="676">
          <cell r="A676">
            <v>4589</v>
          </cell>
          <cell r="B676" t="str">
            <v>GODEFROIDT Frédéric</v>
          </cell>
          <cell r="C676" t="str">
            <v>KK</v>
          </cell>
          <cell r="E676">
            <v>42</v>
          </cell>
          <cell r="F676" t="str">
            <v>exc</v>
          </cell>
        </row>
        <row r="677">
          <cell r="A677">
            <v>9968</v>
          </cell>
          <cell r="B677" t="str">
            <v>BRUYERE Michel</v>
          </cell>
          <cell r="C677" t="str">
            <v>KK</v>
          </cell>
          <cell r="E677">
            <v>22</v>
          </cell>
          <cell r="F677" t="str">
            <v>3°</v>
          </cell>
        </row>
        <row r="679">
          <cell r="A679">
            <v>4702</v>
          </cell>
          <cell r="B679" t="str">
            <v>BEGHIN Bernard</v>
          </cell>
          <cell r="C679" t="str">
            <v>RT</v>
          </cell>
          <cell r="E679">
            <v>27</v>
          </cell>
          <cell r="F679" t="str">
            <v>2°</v>
          </cell>
        </row>
        <row r="680">
          <cell r="A680">
            <v>4709</v>
          </cell>
          <cell r="B680" t="str">
            <v>DESBONNEZ Philippe</v>
          </cell>
          <cell r="C680" t="str">
            <v>RT</v>
          </cell>
          <cell r="E680">
            <v>18</v>
          </cell>
          <cell r="F680" t="str">
            <v>4°</v>
          </cell>
        </row>
        <row r="681">
          <cell r="A681">
            <v>4710</v>
          </cell>
          <cell r="B681" t="str">
            <v>EQUIPART Pierre</v>
          </cell>
          <cell r="C681" t="str">
            <v>RT</v>
          </cell>
          <cell r="E681">
            <v>27</v>
          </cell>
          <cell r="F681" t="str">
            <v>2°</v>
          </cell>
        </row>
        <row r="682">
          <cell r="A682">
            <v>4715</v>
          </cell>
          <cell r="B682" t="str">
            <v>LAMPE Guy</v>
          </cell>
          <cell r="C682" t="str">
            <v>RT</v>
          </cell>
          <cell r="F682" t="b">
            <v>0</v>
          </cell>
        </row>
        <row r="683">
          <cell r="A683">
            <v>4740</v>
          </cell>
          <cell r="B683" t="str">
            <v>BEGHIN Julien</v>
          </cell>
          <cell r="C683" t="str">
            <v>RT</v>
          </cell>
          <cell r="E683">
            <v>50</v>
          </cell>
          <cell r="F683" t="str">
            <v>hfd</v>
          </cell>
        </row>
        <row r="684">
          <cell r="A684">
            <v>6441</v>
          </cell>
          <cell r="B684" t="str">
            <v>BERRIER Jean-Pierre</v>
          </cell>
          <cell r="C684" t="str">
            <v>RT</v>
          </cell>
          <cell r="E684">
            <v>27</v>
          </cell>
          <cell r="F684" t="str">
            <v>2°</v>
          </cell>
        </row>
        <row r="685">
          <cell r="A685">
            <v>9075</v>
          </cell>
          <cell r="B685" t="str">
            <v>FLORIN Marc</v>
          </cell>
          <cell r="C685" t="str">
            <v>RT</v>
          </cell>
          <cell r="E685">
            <v>34</v>
          </cell>
          <cell r="F685" t="str">
            <v>1°</v>
          </cell>
        </row>
        <row r="686">
          <cell r="A686">
            <v>9076</v>
          </cell>
          <cell r="B686" t="str">
            <v>DELPANQUE Fabien</v>
          </cell>
          <cell r="C686" t="str">
            <v>RT</v>
          </cell>
          <cell r="E686">
            <v>34</v>
          </cell>
          <cell r="F686" t="str">
            <v>1°</v>
          </cell>
        </row>
        <row r="687">
          <cell r="A687">
            <v>9272</v>
          </cell>
          <cell r="B687" t="str">
            <v>GUENEZ Christophe</v>
          </cell>
          <cell r="C687" t="str">
            <v>RT</v>
          </cell>
          <cell r="E687">
            <v>34</v>
          </cell>
          <cell r="F687" t="str">
            <v>1°</v>
          </cell>
        </row>
        <row r="688">
          <cell r="A688">
            <v>9435</v>
          </cell>
          <cell r="B688" t="str">
            <v>VERCAMPST Rémy</v>
          </cell>
          <cell r="C688" t="str">
            <v>RT</v>
          </cell>
          <cell r="F688" t="b">
            <v>0</v>
          </cell>
        </row>
        <row r="689">
          <cell r="A689">
            <v>8694</v>
          </cell>
          <cell r="B689" t="str">
            <v>VANDEMAELE  Paul-André</v>
          </cell>
          <cell r="C689" t="str">
            <v>RT</v>
          </cell>
          <cell r="E689">
            <v>34</v>
          </cell>
          <cell r="F689" t="str">
            <v>1°</v>
          </cell>
        </row>
        <row r="690">
          <cell r="A690">
            <v>7693</v>
          </cell>
          <cell r="B690" t="str">
            <v>FAREZ Luc</v>
          </cell>
          <cell r="C690" t="str">
            <v>RT</v>
          </cell>
          <cell r="F690" t="b">
            <v>0</v>
          </cell>
        </row>
        <row r="691">
          <cell r="A691">
            <v>9528</v>
          </cell>
          <cell r="B691" t="str">
            <v>DE SOUSA Joaquim</v>
          </cell>
          <cell r="C691" t="str">
            <v>RT</v>
          </cell>
          <cell r="E691">
            <v>22</v>
          </cell>
          <cell r="F691" t="str">
            <v>3°</v>
          </cell>
        </row>
        <row r="692">
          <cell r="A692">
            <v>4714</v>
          </cell>
          <cell r="B692" t="str">
            <v>LAMOTE Francis</v>
          </cell>
          <cell r="C692" t="str">
            <v>RT</v>
          </cell>
          <cell r="E692">
            <v>18</v>
          </cell>
          <cell r="F692" t="str">
            <v>4°</v>
          </cell>
        </row>
        <row r="693">
          <cell r="A693">
            <v>9077</v>
          </cell>
          <cell r="B693" t="str">
            <v>COUCKE Gabriel</v>
          </cell>
          <cell r="C693" t="str">
            <v>RT</v>
          </cell>
          <cell r="E693">
            <v>18</v>
          </cell>
          <cell r="F693" t="str">
            <v>4°</v>
          </cell>
        </row>
        <row r="694">
          <cell r="A694">
            <v>7542</v>
          </cell>
          <cell r="B694" t="str">
            <v xml:space="preserve">DESTAILLEUR Patrick </v>
          </cell>
          <cell r="C694" t="str">
            <v>RT</v>
          </cell>
        </row>
        <row r="695">
          <cell r="A695">
            <v>9971</v>
          </cell>
          <cell r="B695" t="str">
            <v>DUEZ Bernard</v>
          </cell>
          <cell r="C695" t="str">
            <v>RT</v>
          </cell>
        </row>
        <row r="697">
          <cell r="A697">
            <v>8735</v>
          </cell>
          <cell r="B697" t="str">
            <v>VAN DEN BUVERIE Eric</v>
          </cell>
          <cell r="C697" t="str">
            <v>VOLH</v>
          </cell>
          <cell r="F697" t="b">
            <v>0</v>
          </cell>
        </row>
        <row r="698">
          <cell r="A698">
            <v>9079</v>
          </cell>
          <cell r="B698" t="str">
            <v>HIMPE Jean</v>
          </cell>
          <cell r="C698" t="str">
            <v>VOLH</v>
          </cell>
          <cell r="F698" t="b">
            <v>0</v>
          </cell>
        </row>
        <row r="699">
          <cell r="A699">
            <v>9080</v>
          </cell>
          <cell r="B699" t="str">
            <v>VANKEISBILCK Alex</v>
          </cell>
          <cell r="C699" t="str">
            <v>VOLH</v>
          </cell>
          <cell r="F699" t="b">
            <v>0</v>
          </cell>
        </row>
        <row r="700">
          <cell r="A700">
            <v>9439</v>
          </cell>
          <cell r="B700" t="str">
            <v>VANDENBERGHE Rudy</v>
          </cell>
          <cell r="C700" t="str">
            <v>VOLH</v>
          </cell>
          <cell r="F700" t="b">
            <v>0</v>
          </cell>
        </row>
        <row r="701">
          <cell r="A701">
            <v>9502</v>
          </cell>
          <cell r="B701" t="str">
            <v xml:space="preserve">Himpe Jeremy  </v>
          </cell>
          <cell r="C701" t="str">
            <v>VOLH</v>
          </cell>
          <cell r="F701" t="b">
            <v>0</v>
          </cell>
        </row>
        <row r="702">
          <cell r="A702">
            <v>9511</v>
          </cell>
          <cell r="B702" t="str">
            <v>HOUSSIN Mario</v>
          </cell>
          <cell r="C702" t="str">
            <v>VOLH</v>
          </cell>
        </row>
        <row r="704">
          <cell r="A704">
            <v>1344</v>
          </cell>
          <cell r="B704" t="str">
            <v>VERHAEGEN Marc</v>
          </cell>
          <cell r="C704" t="str">
            <v>ODM</v>
          </cell>
          <cell r="E704">
            <v>42</v>
          </cell>
          <cell r="F704" t="str">
            <v>exc</v>
          </cell>
        </row>
        <row r="705">
          <cell r="A705">
            <v>8152</v>
          </cell>
          <cell r="B705" t="str">
            <v>SEVENANTS Yannick</v>
          </cell>
          <cell r="C705" t="str">
            <v>ODM</v>
          </cell>
          <cell r="E705">
            <v>27</v>
          </cell>
          <cell r="F705" t="str">
            <v>2°</v>
          </cell>
        </row>
        <row r="706">
          <cell r="A706">
            <v>6857</v>
          </cell>
          <cell r="B706" t="str">
            <v>FAES Ivo</v>
          </cell>
          <cell r="C706" t="str">
            <v>ODM</v>
          </cell>
          <cell r="E706">
            <v>22</v>
          </cell>
          <cell r="F706" t="str">
            <v>3°</v>
          </cell>
        </row>
        <row r="707">
          <cell r="A707">
            <v>8324</v>
          </cell>
          <cell r="B707" t="str">
            <v>VERGAUWEN Wesley</v>
          </cell>
          <cell r="C707" t="str">
            <v>ODM</v>
          </cell>
          <cell r="E707">
            <v>22</v>
          </cell>
          <cell r="F707" t="str">
            <v>3°</v>
          </cell>
        </row>
        <row r="708">
          <cell r="A708">
            <v>1043</v>
          </cell>
          <cell r="B708" t="str">
            <v>NACKAERTS Luc</v>
          </cell>
          <cell r="C708" t="str">
            <v>ODM</v>
          </cell>
          <cell r="E708">
            <v>18</v>
          </cell>
          <cell r="F708" t="str">
            <v>4°</v>
          </cell>
        </row>
        <row r="709">
          <cell r="A709">
            <v>1989</v>
          </cell>
          <cell r="B709" t="str">
            <v>PROOST Eddy</v>
          </cell>
          <cell r="C709" t="str">
            <v>BCGQ</v>
          </cell>
          <cell r="E709">
            <v>34</v>
          </cell>
          <cell r="F709" t="str">
            <v>1°</v>
          </cell>
        </row>
        <row r="710">
          <cell r="A710">
            <v>6865</v>
          </cell>
          <cell r="B710" t="str">
            <v>JACOBS Yves</v>
          </cell>
          <cell r="C710" t="str">
            <v>BCGQ</v>
          </cell>
          <cell r="E710">
            <v>22</v>
          </cell>
          <cell r="F710" t="str">
            <v>3°</v>
          </cell>
        </row>
        <row r="712">
          <cell r="A712">
            <v>6232</v>
          </cell>
          <cell r="B712" t="str">
            <v>VAN DEN BERG Bertus</v>
          </cell>
          <cell r="C712" t="str">
            <v>VILV</v>
          </cell>
          <cell r="E712">
            <v>18</v>
          </cell>
          <cell r="F712" t="str">
            <v>4°</v>
          </cell>
        </row>
        <row r="713">
          <cell r="A713">
            <v>5038</v>
          </cell>
          <cell r="B713" t="str">
            <v>VAN NOPPEN Constant</v>
          </cell>
          <cell r="C713" t="str">
            <v>VILV</v>
          </cell>
          <cell r="E713">
            <v>27</v>
          </cell>
          <cell r="F713" t="str">
            <v>2°</v>
          </cell>
        </row>
        <row r="715">
          <cell r="A715">
            <v>2279</v>
          </cell>
          <cell r="B715" t="str">
            <v>DE WIT Freddy</v>
          </cell>
          <cell r="C715" t="str">
            <v>KSTROM</v>
          </cell>
          <cell r="E715">
            <v>22</v>
          </cell>
          <cell r="F715" t="str">
            <v>3°</v>
          </cell>
        </row>
        <row r="716">
          <cell r="A716">
            <v>6953</v>
          </cell>
          <cell r="B716" t="str">
            <v>DE WIT Anthony</v>
          </cell>
          <cell r="C716" t="str">
            <v>KSTROM</v>
          </cell>
          <cell r="E716">
            <v>34</v>
          </cell>
          <cell r="F716" t="str">
            <v>1°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tail uitslag"/>
      <sheetName val="kaldf"/>
      <sheetName val="Blad2"/>
      <sheetName val="databank"/>
      <sheetName val="dataweb "/>
      <sheetName val="LEDEN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Deelnemers"/>
      <sheetName val="Kalender"/>
      <sheetName val="Invoeren van Uitslagen VW"/>
      <sheetName val="Uitslagberekeningen RDF"/>
      <sheetName val="Uitslagberekeningen RDF (2)"/>
      <sheetName val="Blad club RDF"/>
    </sheetNames>
    <sheetDataSet>
      <sheetData sheetId="0" refreshError="1"/>
      <sheetData sheetId="1" refreshError="1">
        <row r="6">
          <cell r="F6" t="str">
            <v>BUNDERVOET Danny</v>
          </cell>
        </row>
        <row r="7">
          <cell r="F7" t="str">
            <v>VAN BROECKHOVEN Mieke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638"/>
  <sheetViews>
    <sheetView tabSelected="1" workbookViewId="0">
      <selection activeCell="A265" sqref="A265:IV265"/>
    </sheetView>
  </sheetViews>
  <sheetFormatPr defaultRowHeight="12.75" x14ac:dyDescent="0.2"/>
  <cols>
    <col min="1" max="2" width="2.7109375" customWidth="1"/>
    <col min="3" max="3" width="0.7109375" customWidth="1"/>
    <col min="4" max="10" width="2.7109375" customWidth="1"/>
    <col min="11" max="11" width="0.7109375" customWidth="1"/>
    <col min="12" max="13" width="2.7109375" customWidth="1"/>
    <col min="14" max="14" width="0.85546875" customWidth="1"/>
    <col min="15" max="15" width="2.7109375" customWidth="1"/>
    <col min="16" max="16" width="2.5703125" customWidth="1"/>
    <col min="17" max="17" width="0.85546875" customWidth="1"/>
    <col min="18" max="18" width="2.85546875" customWidth="1"/>
    <col min="19" max="19" width="2.7109375" customWidth="1"/>
    <col min="20" max="20" width="0.85546875" customWidth="1"/>
    <col min="21" max="22" width="2.7109375" customWidth="1"/>
    <col min="23" max="23" width="0.5703125" customWidth="1"/>
    <col min="24" max="25" width="2.7109375" customWidth="1"/>
    <col min="26" max="26" width="0.85546875" customWidth="1"/>
    <col min="27" max="28" width="2.7109375" customWidth="1"/>
    <col min="29" max="29" width="0.85546875" customWidth="1"/>
    <col min="30" max="31" width="2.7109375" customWidth="1"/>
    <col min="32" max="32" width="0.5703125" customWidth="1"/>
    <col min="33" max="33" width="2.85546875" customWidth="1"/>
    <col min="34" max="34" width="2.7109375" customWidth="1"/>
    <col min="35" max="35" width="0.5703125" customWidth="1"/>
    <col min="36" max="37" width="2.7109375" customWidth="1"/>
    <col min="38" max="38" width="0.5703125" customWidth="1"/>
    <col min="39" max="39" width="2.5703125" customWidth="1"/>
    <col min="40" max="42" width="2.42578125" customWidth="1"/>
    <col min="43" max="43" width="2.7109375" customWidth="1"/>
    <col min="44" max="44" width="1.42578125" customWidth="1"/>
    <col min="45" max="45" width="4.42578125" customWidth="1"/>
    <col min="46" max="46" width="2.7109375" customWidth="1"/>
    <col min="47" max="54" width="2.7109375" hidden="1" customWidth="1"/>
    <col min="55" max="84" width="2.7109375" customWidth="1"/>
  </cols>
  <sheetData>
    <row r="1" spans="1:49" ht="24.75" x14ac:dyDescent="0.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</row>
    <row r="2" spans="1:49" ht="2.25" customHeight="1" x14ac:dyDescent="0.2"/>
    <row r="3" spans="1:49" ht="20.25" customHeight="1" x14ac:dyDescent="0.5">
      <c r="A3" s="2" t="s">
        <v>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</row>
    <row r="4" spans="1:49" ht="18.75" customHeight="1" x14ac:dyDescent="0.45">
      <c r="A4" s="3" t="s">
        <v>2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</row>
    <row r="5" spans="1:49" ht="3" customHeight="1" x14ac:dyDescent="0.2"/>
    <row r="6" spans="1:49" ht="15" x14ac:dyDescent="0.25">
      <c r="A6" s="4" t="s">
        <v>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</row>
    <row r="7" spans="1:49" x14ac:dyDescent="0.2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6" t="s">
        <v>4</v>
      </c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</row>
    <row r="9" spans="1:49" ht="15" x14ac:dyDescent="0.25">
      <c r="A9" s="7" t="s">
        <v>5</v>
      </c>
      <c r="B9" s="7"/>
      <c r="C9" s="8"/>
      <c r="D9" s="8"/>
      <c r="E9" s="8"/>
      <c r="F9" s="5"/>
      <c r="G9" s="5"/>
      <c r="H9" s="5"/>
      <c r="I9" s="5"/>
      <c r="J9" s="5"/>
      <c r="K9" s="5"/>
      <c r="L9" s="5"/>
      <c r="M9" s="5"/>
    </row>
    <row r="10" spans="1:49" ht="6.75" customHeight="1" x14ac:dyDescent="0.2"/>
    <row r="11" spans="1:49" x14ac:dyDescent="0.2">
      <c r="A11" s="9">
        <v>9269</v>
      </c>
      <c r="B11" s="10"/>
      <c r="D11" s="11" t="str">
        <f>VLOOKUP(A11,[1]leden!A$1:C$65536,2,FALSE)</f>
        <v>GEIRNAERT Emile</v>
      </c>
      <c r="E11" s="12"/>
      <c r="F11" s="12"/>
      <c r="G11" s="12"/>
      <c r="H11" s="12"/>
      <c r="I11" s="12"/>
      <c r="J11" s="13"/>
      <c r="L11" s="14" t="str">
        <f>VLOOKUP(A11,[1]leden!A$1:C$65536,3,FALSE)</f>
        <v>UN</v>
      </c>
      <c r="M11" s="15"/>
      <c r="O11" s="16" t="str">
        <f>VLOOKUP(A11,[1]leden!A$1:F$65536,6,FALSE)</f>
        <v>5°</v>
      </c>
      <c r="P11" s="16">
        <f>VLOOKUP(A11,[1]leden!A$1:D$65536,4,FALSE)</f>
        <v>0</v>
      </c>
      <c r="R11" s="16">
        <v>14</v>
      </c>
      <c r="S11" s="16">
        <v>57</v>
      </c>
      <c r="AP11" s="17">
        <f>ROUNDDOWN(AV11/AW11,3)</f>
        <v>0.245</v>
      </c>
      <c r="AQ11" s="18"/>
      <c r="AS11" s="19" t="str">
        <f>IF(AP11&lt;0.275,"OG",IF(AND(AP11&gt;=0.275,AP11&lt;0.335),"MG",IF(AND(AP11&gt;=0.355,AP11&lt;0.405),"PR",IF(AND(AP11&gt;=0.405,AP11&lt;0.495),"DPR",IF(AND(AP11&gt;=0.495,AP11&lt;0.61),"DRPR")))))</f>
        <v>OG</v>
      </c>
      <c r="AV11">
        <f>SUM(R11,U11,X11,AA11,AD11,AG11,AJ11,AM11)</f>
        <v>14</v>
      </c>
      <c r="AW11">
        <f>SUM(S11,V11,Y11,AB11,AE11,AH11,AK11,AN11)</f>
        <v>57</v>
      </c>
    </row>
    <row r="12" spans="1:49" ht="4.5" customHeight="1" x14ac:dyDescent="0.2">
      <c r="P12" s="16"/>
      <c r="AS12" s="19"/>
    </row>
    <row r="13" spans="1:49" x14ac:dyDescent="0.2">
      <c r="A13" s="9">
        <v>4514</v>
      </c>
      <c r="B13" s="10"/>
      <c r="D13" s="11" t="str">
        <f>VLOOKUP(A13,[1]leden!A$1:C$65536,2,FALSE)</f>
        <v>DUYTSCHAEVER Roger</v>
      </c>
      <c r="E13" s="12"/>
      <c r="F13" s="12"/>
      <c r="G13" s="12"/>
      <c r="H13" s="12"/>
      <c r="I13" s="12"/>
      <c r="J13" s="13"/>
      <c r="L13" s="14" t="str">
        <f>VLOOKUP(A13,[1]leden!A$1:C$65536,3,FALSE)</f>
        <v>UN</v>
      </c>
      <c r="M13" s="15"/>
      <c r="O13" s="16" t="str">
        <f>VLOOKUP(A13,[1]leden!A$1:F$65536,6,FALSE)</f>
        <v>5°</v>
      </c>
      <c r="P13" s="16">
        <f>VLOOKUP(A13,[1]leden!A$1:D$65536,4,FALSE)</f>
        <v>0</v>
      </c>
      <c r="R13" s="16">
        <v>5</v>
      </c>
      <c r="S13" s="16">
        <v>48</v>
      </c>
      <c r="AP13" s="17">
        <f>ROUNDDOWN(AV13/AW13,3)</f>
        <v>0.104</v>
      </c>
      <c r="AQ13" s="18"/>
      <c r="AS13" s="19" t="str">
        <f>IF(AP13&lt;0.275,"OG",IF(AND(AP13&gt;=0.275,AP13&lt;0.335),"MG",IF(AND(AP13&gt;=0.355,AP13&lt;0.405),"PR",IF(AND(AP13&gt;=0.405,AP13&lt;0.495),"DPR",IF(AND(AP13&gt;=0.495,AP13&lt;0.61),"DRPR")))))</f>
        <v>OG</v>
      </c>
      <c r="AV13">
        <f>SUM(R13,U13,X13,AA13,AD13,AG13,AJ13,AM13)</f>
        <v>5</v>
      </c>
      <c r="AW13">
        <f>SUM(S13,V13,Y13,AB13,AE13,AH13,AK13,AN13)</f>
        <v>48</v>
      </c>
    </row>
    <row r="14" spans="1:49" ht="4.5" customHeight="1" x14ac:dyDescent="0.2">
      <c r="AP14" s="20"/>
      <c r="AQ14" s="20"/>
      <c r="AR14" s="20"/>
      <c r="AS14" s="20"/>
    </row>
    <row r="15" spans="1:49" x14ac:dyDescent="0.2">
      <c r="A15" s="9">
        <v>9516</v>
      </c>
      <c r="B15" s="10"/>
      <c r="D15" s="11" t="str">
        <f>VLOOKUP(A15,[1]leden!A$1:C$65536,2,FALSE)</f>
        <v>DUJARDIN Geoffrey</v>
      </c>
      <c r="E15" s="12"/>
      <c r="F15" s="12"/>
      <c r="G15" s="12"/>
      <c r="H15" s="12"/>
      <c r="I15" s="12"/>
      <c r="J15" s="13"/>
      <c r="L15" s="14" t="str">
        <f>VLOOKUP(A15,[1]leden!A$1:C$65536,3,FALSE)</f>
        <v>K.STER</v>
      </c>
      <c r="M15" s="15"/>
      <c r="O15" s="16" t="str">
        <f>VLOOKUP(A15,[1]leden!A$1:F$65536,6,FALSE)</f>
        <v>5°</v>
      </c>
      <c r="P15" s="16">
        <f>VLOOKUP(A15,[1]leden!A$1:D$65536,4,FALSE)</f>
        <v>0</v>
      </c>
      <c r="R15" s="16">
        <v>11</v>
      </c>
      <c r="S15" s="16">
        <v>50</v>
      </c>
      <c r="AP15" s="17">
        <f>ROUNDDOWN(AV15/AW15,3)</f>
        <v>0.22</v>
      </c>
      <c r="AQ15" s="18"/>
      <c r="AS15" s="19" t="str">
        <f>IF(AP15&lt;0.275,"OG",IF(AND(AP15&gt;=0.275,AP15&lt;0.335),"MG",IF(AND(AP15&gt;=0.355,AP15&lt;0.405),"PR",IF(AND(AP15&gt;=0.405,AP15&lt;0.495),"DPR",IF(AND(AP15&gt;=0.495,AP15&lt;0.61),"DRPR")))))</f>
        <v>OG</v>
      </c>
      <c r="AV15">
        <f>SUM(R15,U15,X15,AA15,AD15,AG15,AJ15,AM15)</f>
        <v>11</v>
      </c>
      <c r="AW15">
        <f>SUM(S15,V15,Y15,AB15,AE15,AH15,AK15,AN15)</f>
        <v>50</v>
      </c>
    </row>
    <row r="16" spans="1:49" ht="4.5" customHeight="1" x14ac:dyDescent="0.2">
      <c r="AP16" s="20"/>
      <c r="AQ16" s="20"/>
      <c r="AR16" s="20"/>
      <c r="AS16" s="20"/>
    </row>
    <row r="17" spans="1:49" x14ac:dyDescent="0.2">
      <c r="A17" s="9">
        <v>4966</v>
      </c>
      <c r="B17" s="10"/>
      <c r="D17" s="11" t="str">
        <f>VLOOKUP(A17,[1]leden!A$1:C$65536,2,FALSE)</f>
        <v>ROSSEL Francis</v>
      </c>
      <c r="E17" s="12"/>
      <c r="F17" s="12"/>
      <c r="G17" s="12"/>
      <c r="H17" s="12"/>
      <c r="I17" s="12"/>
      <c r="J17" s="13"/>
      <c r="L17" s="14" t="str">
        <f>VLOOKUP(A17,[1]leden!A$1:C$65536,3,FALSE)</f>
        <v>UN</v>
      </c>
      <c r="M17" s="15"/>
      <c r="O17" s="16" t="str">
        <f>VLOOKUP(A17,[1]leden!A$1:F$65536,6,FALSE)</f>
        <v>4°</v>
      </c>
      <c r="P17" s="16">
        <f>VLOOKUP(A17,[1]leden!A$1:D$65536,4,FALSE)</f>
        <v>0</v>
      </c>
      <c r="R17" s="16">
        <v>7</v>
      </c>
      <c r="S17" s="16">
        <v>36</v>
      </c>
      <c r="AP17" s="17">
        <f>ROUNDDOWN(AV17/AW17,3)</f>
        <v>0.19400000000000001</v>
      </c>
      <c r="AQ17" s="18"/>
      <c r="AS17" s="19" t="str">
        <f>IF(AP17&lt;0.335,"OG",IF(AND(AP17&gt;=0.335,AP17&lt;0.405),"MG",IF(AND(AP17&gt;=0.405,AP17&lt;0.495),"PR",IF(AND(AP17&gt;=0.495,AP17&lt;0.61),"DPR",IF(AND(AP17&gt;=0.61,AP17&lt;0.765),"DRPR")))))</f>
        <v>OG</v>
      </c>
      <c r="AV17">
        <f>SUM(R17,U17,X17,AA17,AD17,AG17,AJ17,AM17)</f>
        <v>7</v>
      </c>
      <c r="AW17">
        <f>SUM(S17,V17,Y17,AB17,AE17,AH17,AK17,AN17)</f>
        <v>36</v>
      </c>
    </row>
    <row r="18" spans="1:49" ht="4.5" customHeight="1" x14ac:dyDescent="0.2">
      <c r="P18" s="16"/>
      <c r="AS18" s="19"/>
    </row>
    <row r="19" spans="1:49" x14ac:dyDescent="0.2">
      <c r="A19" s="9">
        <v>6488</v>
      </c>
      <c r="B19" s="10"/>
      <c r="D19" s="11" t="str">
        <f>VLOOKUP(A19,[1]leden!A$1:C$65536,2,FALSE)</f>
        <v>DE WITTE Franky</v>
      </c>
      <c r="E19" s="12"/>
      <c r="F19" s="12"/>
      <c r="G19" s="12"/>
      <c r="H19" s="12"/>
      <c r="I19" s="12"/>
      <c r="J19" s="13"/>
      <c r="L19" s="14" t="str">
        <f>VLOOKUP(A19,[1]leden!A$1:C$65536,3,FALSE)</f>
        <v>BCSK</v>
      </c>
      <c r="M19" s="15"/>
      <c r="O19" s="16" t="str">
        <f>VLOOKUP(A19,[1]leden!A$1:F$65536,6,FALSE)</f>
        <v>4°</v>
      </c>
      <c r="P19" s="16">
        <f>VLOOKUP(A19,[1]leden!A$1:D$65536,4,FALSE)</f>
        <v>0</v>
      </c>
      <c r="R19" s="16">
        <v>18</v>
      </c>
      <c r="S19" s="16">
        <v>37</v>
      </c>
      <c r="AP19" s="17">
        <f>ROUNDDOWN(AV19/AW19,3)</f>
        <v>0.48599999999999999</v>
      </c>
      <c r="AQ19" s="18"/>
      <c r="AS19" s="19" t="str">
        <f>IF(AP19&lt;0.335,"OG",IF(AND(AP19&gt;=0.335,AP19&lt;0.405),"MG",IF(AND(AP19&gt;=0.405,AP19&lt;0.495),"PR",IF(AND(AP19&gt;=0.495,AP19&lt;0.61),"DPR",IF(AND(AP19&gt;=0.61,AP19&lt;0.765),"DRPR")))))</f>
        <v>PR</v>
      </c>
      <c r="AV19">
        <f>SUM(R19,U19,X19,AA19,AD19,AG19,AJ19,AM19)</f>
        <v>18</v>
      </c>
      <c r="AW19">
        <f>SUM(S19,V19,Y19,AB19,AE19,AH19,AK19,AN19)</f>
        <v>37</v>
      </c>
    </row>
    <row r="20" spans="1:49" ht="4.5" customHeight="1" x14ac:dyDescent="0.2">
      <c r="P20" s="16"/>
      <c r="AS20" s="19"/>
    </row>
    <row r="21" spans="1:49" x14ac:dyDescent="0.2">
      <c r="A21" s="9">
        <v>1043</v>
      </c>
      <c r="B21" s="10"/>
      <c r="D21" s="11" t="str">
        <f>VLOOKUP(A21,[1]leden!A$1:C$65536,2,FALSE)</f>
        <v>NACKAERTS Luc</v>
      </c>
      <c r="E21" s="12"/>
      <c r="F21" s="12"/>
      <c r="G21" s="12"/>
      <c r="H21" s="12"/>
      <c r="I21" s="12"/>
      <c r="J21" s="13"/>
      <c r="L21" s="14" t="str">
        <f>VLOOKUP(A21,[1]leden!A$1:C$65536,3,FALSE)</f>
        <v>ODM</v>
      </c>
      <c r="M21" s="15"/>
      <c r="O21" s="16" t="str">
        <f>VLOOKUP(A21,[1]leden!A$1:F$65536,6,FALSE)</f>
        <v>4°</v>
      </c>
      <c r="P21" s="16">
        <f>VLOOKUP(A21,[1]leden!A$1:D$65536,4,FALSE)</f>
        <v>0</v>
      </c>
      <c r="R21" s="16">
        <v>18</v>
      </c>
      <c r="S21" s="16">
        <v>51</v>
      </c>
      <c r="AP21" s="17">
        <f>ROUNDDOWN(AV21/AW21,3)</f>
        <v>0.35199999999999998</v>
      </c>
      <c r="AQ21" s="18"/>
      <c r="AS21" s="19" t="str">
        <f>IF(AP21&lt;0.335,"OG",IF(AND(AP21&gt;=0.335,AP21&lt;0.405),"MG",IF(AND(AP21&gt;=0.405,AP21&lt;0.495),"PR",IF(AND(AP21&gt;=0.495,AP21&lt;0.61),"DPR",IF(AND(AP21&gt;=0.61,AP21&lt;0.765),"DRPR")))))</f>
        <v>MG</v>
      </c>
      <c r="AV21">
        <f>SUM(R21,U21,X21,AA21,AD21,AG21,AJ21,AM21)</f>
        <v>18</v>
      </c>
      <c r="AW21">
        <f>SUM(S21,V21,Y21,AB21,AE21,AH21,AK21,AN21)</f>
        <v>51</v>
      </c>
    </row>
    <row r="22" spans="1:49" ht="3" customHeight="1" x14ac:dyDescent="0.2">
      <c r="AP22" s="20"/>
      <c r="AQ22" s="20"/>
      <c r="AR22" s="20"/>
      <c r="AS22" s="20"/>
    </row>
    <row r="23" spans="1:49" x14ac:dyDescent="0.2">
      <c r="A23" s="9">
        <v>8125</v>
      </c>
      <c r="B23" s="10"/>
      <c r="D23" s="11" t="str">
        <f>VLOOKUP(A23,[1]leden!A$1:C$65536,2,FALSE)</f>
        <v>LANDRIEU Jan</v>
      </c>
      <c r="E23" s="12"/>
      <c r="F23" s="12"/>
      <c r="G23" s="12"/>
      <c r="H23" s="12"/>
      <c r="I23" s="12"/>
      <c r="J23" s="13"/>
      <c r="L23" s="14" t="str">
        <f>VLOOKUP(A23,[1]leden!A$1:C$65536,3,FALSE)</f>
        <v>UN</v>
      </c>
      <c r="M23" s="15"/>
      <c r="O23" s="16" t="str">
        <f>VLOOKUP(A23,[1]leden!A$1:F$65536,6,FALSE)</f>
        <v>3°</v>
      </c>
      <c r="P23" s="16">
        <f>VLOOKUP(A23,[1]leden!A$1:D$65536,4,FALSE)</f>
        <v>0</v>
      </c>
      <c r="R23" s="16">
        <v>22</v>
      </c>
      <c r="S23" s="16">
        <v>59</v>
      </c>
      <c r="AP23" s="17">
        <f>ROUNDDOWN(AV23/AW23,3)</f>
        <v>0.372</v>
      </c>
      <c r="AQ23" s="18"/>
      <c r="AS23" s="19" t="str">
        <f>IF(AP23&lt;0.405,"OG",IF(AND(AP23&gt;=0.405,AP23&lt;0.495),"MG",IF(AND(AP23&gt;=0.495,AP23&lt;0.61),"PR",IF(AND(AP23&gt;=0.61,AP23&lt;0.765),"DPR",IF(AND(AP23&gt;=0.765,AP23&lt;0.95),"DRPR")))))</f>
        <v>OG</v>
      </c>
      <c r="AV23">
        <f>SUM(R23,U23,X23,AA23,AD23,AG23,AJ23,AM23)</f>
        <v>22</v>
      </c>
      <c r="AW23">
        <f>SUM(S23,V23,Y23,AB23,AE23,AH23,AK23,AN23)</f>
        <v>59</v>
      </c>
    </row>
    <row r="24" spans="1:49" ht="3.75" customHeight="1" x14ac:dyDescent="0.2">
      <c r="AP24" s="20"/>
      <c r="AQ24" s="20"/>
      <c r="AR24" s="20"/>
      <c r="AS24" s="20"/>
    </row>
    <row r="25" spans="1:49" x14ac:dyDescent="0.2">
      <c r="A25" s="9">
        <v>8881</v>
      </c>
      <c r="B25" s="10"/>
      <c r="D25" s="11" t="str">
        <f>VLOOKUP(A25,[1]leden!A$1:C$65536,2,FALSE)</f>
        <v>HERPOEL Rony</v>
      </c>
      <c r="E25" s="12"/>
      <c r="F25" s="12"/>
      <c r="G25" s="12"/>
      <c r="H25" s="12"/>
      <c r="I25" s="12"/>
      <c r="J25" s="13"/>
      <c r="L25" s="14" t="str">
        <f>VLOOKUP(A25,[1]leden!A$1:C$65536,3,FALSE)</f>
        <v>K.BR</v>
      </c>
      <c r="M25" s="15"/>
      <c r="O25" s="16" t="str">
        <f>VLOOKUP(A25,[1]leden!A$1:F$65536,6,FALSE)</f>
        <v>3°</v>
      </c>
      <c r="P25" s="16">
        <f>VLOOKUP(A25,[1]leden!A$1:D$65536,4,FALSE)</f>
        <v>0</v>
      </c>
      <c r="R25" s="16">
        <v>17</v>
      </c>
      <c r="S25" s="16">
        <v>54</v>
      </c>
      <c r="AP25" s="17">
        <f>ROUNDDOWN(AV25/AW25,3)</f>
        <v>0.314</v>
      </c>
      <c r="AQ25" s="18"/>
      <c r="AS25" s="19" t="str">
        <f>IF(AP25&lt;0.405,"OG",IF(AND(AP25&gt;=0.405,AP25&lt;0.495),"MG",IF(AND(AP25&gt;=0.495,AP25&lt;0.61),"PR",IF(AND(AP25&gt;=0.61,AP25&lt;0.765),"DPR",IF(AND(AP25&gt;=0.765,AP25&lt;0.95),"DRPR")))))</f>
        <v>OG</v>
      </c>
      <c r="AV25">
        <f>SUM(R25,U25,X25,AA25,AD25,AG25,AJ25,AM25)</f>
        <v>17</v>
      </c>
      <c r="AW25">
        <f>SUM(S25,V25,Y25,AB25,AE25,AH25,AK25,AN25)</f>
        <v>54</v>
      </c>
    </row>
    <row r="26" spans="1:49" ht="3.75" customHeight="1" x14ac:dyDescent="0.2">
      <c r="P26" s="16"/>
      <c r="AS26" s="19"/>
    </row>
    <row r="27" spans="1:49" x14ac:dyDescent="0.2">
      <c r="A27" s="9">
        <v>4242</v>
      </c>
      <c r="B27" s="10"/>
      <c r="D27" s="11" t="str">
        <f>VLOOKUP(A27,[1]leden!A$1:C$65536,2,FALSE)</f>
        <v>VERCRUYSSE Johan</v>
      </c>
      <c r="E27" s="12"/>
      <c r="F27" s="12"/>
      <c r="G27" s="12"/>
      <c r="H27" s="12"/>
      <c r="I27" s="12"/>
      <c r="J27" s="13"/>
      <c r="L27" s="14" t="str">
        <f>VLOOKUP(A27,[1]leden!A$1:C$65536,3,FALSE)</f>
        <v>K.BR</v>
      </c>
      <c r="M27" s="15"/>
      <c r="O27" s="16" t="str">
        <f>VLOOKUP(A27,[1]leden!A$1:F$65536,6,FALSE)</f>
        <v>3°</v>
      </c>
      <c r="P27" s="16">
        <f>VLOOKUP(A27,[1]leden!A$1:D$65536,4,FALSE)</f>
        <v>0</v>
      </c>
      <c r="R27" s="16">
        <v>10</v>
      </c>
      <c r="S27" s="16">
        <v>31</v>
      </c>
      <c r="AP27" s="17">
        <f>ROUNDDOWN(AV27/AW27,3)</f>
        <v>0.32200000000000001</v>
      </c>
      <c r="AQ27" s="18"/>
      <c r="AS27" s="19" t="str">
        <f>IF(AP27&lt;0.405,"OG",IF(AND(AP27&gt;=0.405,AP27&lt;0.495),"MG",IF(AND(AP27&gt;=0.495,AP27&lt;0.61),"PR",IF(AND(AP27&gt;=0.61,AP27&lt;0.765),"DPR",IF(AND(AP27&gt;=0.765,AP27&lt;0.95),"DRPR")))))</f>
        <v>OG</v>
      </c>
      <c r="AV27">
        <f>SUM(R27,U27,X27,AA27,AD27,AG27,AJ27,AM27)</f>
        <v>10</v>
      </c>
      <c r="AW27">
        <f>SUM(S27,V27,Y27,AB27,AE27,AH27,AK27,AN27)</f>
        <v>31</v>
      </c>
    </row>
    <row r="28" spans="1:49" ht="3.75" customHeight="1" x14ac:dyDescent="0.2">
      <c r="P28" s="16"/>
      <c r="AS28" s="19"/>
    </row>
    <row r="29" spans="1:49" x14ac:dyDescent="0.2">
      <c r="A29" s="9">
        <v>4187</v>
      </c>
      <c r="B29" s="10"/>
      <c r="D29" s="11" t="str">
        <f>VLOOKUP(A29,[1]leden!A$1:C$65536,2,FALSE)</f>
        <v>ROGIERS Marc</v>
      </c>
      <c r="E29" s="12"/>
      <c r="F29" s="12"/>
      <c r="G29" s="12"/>
      <c r="H29" s="12"/>
      <c r="I29" s="12"/>
      <c r="J29" s="13"/>
      <c r="L29" s="14" t="str">
        <f>VLOOKUP(A29,[1]leden!A$1:C$65536,3,FALSE)</f>
        <v>K.BR</v>
      </c>
      <c r="M29" s="15"/>
      <c r="O29" s="16" t="str">
        <f>VLOOKUP(A29,[1]leden!A$1:F$65536,6,FALSE)</f>
        <v>3°</v>
      </c>
      <c r="P29" s="16">
        <f>VLOOKUP(A29,[1]leden!A$1:D$65536,4,FALSE)</f>
        <v>0</v>
      </c>
      <c r="R29" s="16">
        <v>24</v>
      </c>
      <c r="S29" s="16">
        <v>67</v>
      </c>
      <c r="AP29" s="17">
        <f>ROUNDDOWN(AV29/AW29,3)</f>
        <v>0.35799999999999998</v>
      </c>
      <c r="AQ29" s="18"/>
      <c r="AS29" s="19" t="str">
        <f>IF(AP29&lt;0.405,"OG",IF(AND(AP29&gt;=0.405,AP29&lt;0.495),"MG",IF(AND(AP29&gt;=0.495,AP29&lt;0.61),"PR",IF(AND(AP29&gt;=0.61,AP29&lt;0.765),"DPR",IF(AND(AP29&gt;=0.765,AP29&lt;0.95),"DRPR")))))</f>
        <v>OG</v>
      </c>
      <c r="AV29">
        <f>SUM(R29,U29,X29,AA29,AD29,AG29,AJ29,AM29)</f>
        <v>24</v>
      </c>
      <c r="AW29">
        <f>SUM(S29,V29,Y29,AB29,AE29,AH29,AK29,AN29)</f>
        <v>67</v>
      </c>
    </row>
    <row r="30" spans="1:49" ht="3" customHeight="1" x14ac:dyDescent="0.2">
      <c r="P30" s="16"/>
      <c r="AS30" s="19"/>
    </row>
    <row r="31" spans="1:49" x14ac:dyDescent="0.2">
      <c r="A31" s="9">
        <v>8659</v>
      </c>
      <c r="B31" s="10"/>
      <c r="D31" s="11" t="str">
        <f>VLOOKUP(A31,[1]leden!A$1:C$65536,2,FALSE)</f>
        <v>LAMPAERT Eddy</v>
      </c>
      <c r="E31" s="12"/>
      <c r="F31" s="12"/>
      <c r="G31" s="12"/>
      <c r="H31" s="12"/>
      <c r="I31" s="12"/>
      <c r="J31" s="13"/>
      <c r="L31" s="14" t="str">
        <f>VLOOKUP(A31,[1]leden!A$1:C$65536,3,FALSE)</f>
        <v>K.EBC</v>
      </c>
      <c r="M31" s="15"/>
      <c r="O31" s="16" t="str">
        <f>VLOOKUP(A31,[1]leden!A$1:F$65536,6,FALSE)</f>
        <v>3°</v>
      </c>
      <c r="P31" s="16">
        <f>VLOOKUP(A31,[1]leden!A$1:D$65536,4,FALSE)</f>
        <v>0</v>
      </c>
      <c r="R31" s="16">
        <v>22</v>
      </c>
      <c r="S31" s="16">
        <v>52</v>
      </c>
      <c r="AP31" s="17">
        <f>ROUNDDOWN(AV31/AW31,3)</f>
        <v>0.42299999999999999</v>
      </c>
      <c r="AQ31" s="18"/>
      <c r="AS31" s="19" t="str">
        <f>IF(AP31&lt;0.405,"OG",IF(AND(AP31&gt;=0.405,AP31&lt;0.495),"MG",IF(AND(AP31&gt;=0.495,AP31&lt;0.61),"PR",IF(AND(AP31&gt;=0.61,AP31&lt;0.765),"DPR",IF(AND(AP31&gt;=0.765,AP31&lt;0.95),"DRPR")))))</f>
        <v>MG</v>
      </c>
      <c r="AV31">
        <f>SUM(R31,U31,X31,AA31,AD31,AG31,AJ31,AM31)</f>
        <v>22</v>
      </c>
      <c r="AW31">
        <f>SUM(S31,V31,Y31,AB31,AE31,AH31,AK31,AN31)</f>
        <v>52</v>
      </c>
    </row>
    <row r="32" spans="1:49" ht="3.75" customHeight="1" x14ac:dyDescent="0.2">
      <c r="AP32" s="20"/>
      <c r="AQ32" s="20"/>
      <c r="AR32" s="20"/>
      <c r="AS32" s="20"/>
    </row>
    <row r="33" spans="1:49" x14ac:dyDescent="0.2">
      <c r="A33" s="9">
        <v>4544</v>
      </c>
      <c r="B33" s="10"/>
      <c r="D33" s="11" t="str">
        <f>VLOOKUP(A33,[1]leden!A$1:C$65536,2,FALSE)</f>
        <v>GEVAERT Michel</v>
      </c>
      <c r="E33" s="12"/>
      <c r="F33" s="12"/>
      <c r="G33" s="12"/>
      <c r="H33" s="12"/>
      <c r="I33" s="12"/>
      <c r="J33" s="13"/>
      <c r="L33" s="14" t="str">
        <f>VLOOKUP(A33,[1]leden!A$1:C$65536,3,FALSE)</f>
        <v>K.EBC</v>
      </c>
      <c r="M33" s="15"/>
      <c r="O33" s="16" t="str">
        <f>VLOOKUP(A33,[1]leden!A$1:F$65536,6,FALSE)</f>
        <v>3°</v>
      </c>
      <c r="P33" s="16">
        <f>VLOOKUP(A33,[1]leden!A$1:D$65536,4,FALSE)</f>
        <v>0</v>
      </c>
      <c r="R33" s="16">
        <v>20</v>
      </c>
      <c r="S33" s="16">
        <v>68</v>
      </c>
      <c r="AP33" s="17">
        <f>ROUNDDOWN(AV33/AW33,3)</f>
        <v>0.29399999999999998</v>
      </c>
      <c r="AQ33" s="18"/>
      <c r="AS33" s="19" t="str">
        <f>IF(AP33&lt;0.405,"OG",IF(AND(AP33&gt;=0.405,AP33&lt;0.495),"MG",IF(AND(AP33&gt;=0.495,AP33&lt;0.61),"PR",IF(AND(AP33&gt;=0.61,AP33&lt;0.765),"DPR",IF(AND(AP33&gt;=0.765,AP33&lt;0.95),"DRPR")))))</f>
        <v>OG</v>
      </c>
      <c r="AV33">
        <f>SUM(R33,U33,X33,AA33,AD33,AG33,AJ33,AM33)</f>
        <v>20</v>
      </c>
      <c r="AW33">
        <f>SUM(S33,V33,Y33,AB33,AE33,AH33,AK33,AN33)</f>
        <v>68</v>
      </c>
    </row>
    <row r="34" spans="1:49" ht="6.75" customHeight="1" x14ac:dyDescent="0.2">
      <c r="AP34" s="20"/>
      <c r="AQ34" s="20"/>
      <c r="AR34" s="20"/>
      <c r="AS34" s="20"/>
    </row>
    <row r="35" spans="1:49" x14ac:dyDescent="0.2">
      <c r="A35" s="9">
        <v>5015</v>
      </c>
      <c r="B35" s="10"/>
      <c r="D35" s="11" t="str">
        <f>VLOOKUP(A35,[1]leden!A$1:C$65536,2,FALSE)</f>
        <v>Himschoot Daniel</v>
      </c>
      <c r="E35" s="12"/>
      <c r="F35" s="12"/>
      <c r="G35" s="12"/>
      <c r="H35" s="12"/>
      <c r="I35" s="12"/>
      <c r="J35" s="13"/>
      <c r="L35" s="14" t="str">
        <f>VLOOKUP(A35,[1]leden!A$1:C$65536,3,FALSE)</f>
        <v>K.EBC</v>
      </c>
      <c r="M35" s="15"/>
      <c r="O35" s="16" t="str">
        <f>VLOOKUP(A35,[1]leden!A$1:F$65536,6,FALSE)</f>
        <v>3°</v>
      </c>
      <c r="P35" s="16">
        <f>VLOOKUP(A35,[1]leden!A$1:D$65536,4,FALSE)</f>
        <v>0</v>
      </c>
      <c r="R35" s="16">
        <v>9</v>
      </c>
      <c r="S35" s="16">
        <v>36</v>
      </c>
      <c r="AP35" s="17">
        <f>ROUNDDOWN(AV35/AW35,3)</f>
        <v>0.25</v>
      </c>
      <c r="AQ35" s="18"/>
      <c r="AS35" s="19" t="str">
        <f>IF(AP35&lt;0.405,"OG",IF(AND(AP35&gt;=0.405,AP35&lt;0.495),"MG",IF(AND(AP35&gt;=0.495,AP35&lt;0.61),"PR",IF(AND(AP35&gt;=0.61,AP35&lt;0.765),"DPR",IF(AND(AP35&gt;=0.765,AP35&lt;0.95),"DRPR")))))</f>
        <v>OG</v>
      </c>
      <c r="AV35">
        <f>SUM(R35,U35,X35,AA35,AD35,AG35,AJ35,AM35)</f>
        <v>9</v>
      </c>
      <c r="AW35">
        <f>SUM(S35,V35,Y35,AB35,AE35,AH35,AK35,AN35)</f>
        <v>36</v>
      </c>
    </row>
    <row r="36" spans="1:49" ht="3.75" customHeight="1" x14ac:dyDescent="0.2">
      <c r="P36" s="16"/>
      <c r="AS36" s="19"/>
    </row>
    <row r="37" spans="1:49" x14ac:dyDescent="0.2">
      <c r="A37" s="9">
        <v>7479</v>
      </c>
      <c r="B37" s="10"/>
      <c r="D37" s="11" t="str">
        <f>VLOOKUP(A37,[1]leden!A$1:C$65536,2,FALSE)</f>
        <v>HONGENAERT Erwin</v>
      </c>
      <c r="E37" s="12"/>
      <c r="F37" s="12"/>
      <c r="G37" s="12"/>
      <c r="H37" s="12"/>
      <c r="I37" s="12"/>
      <c r="J37" s="13"/>
      <c r="L37" s="14" t="str">
        <f>VLOOKUP(A37,[1]leden!A$1:C$65536,3,FALSE)</f>
        <v>K.EBC</v>
      </c>
      <c r="M37" s="15"/>
      <c r="O37" s="16" t="str">
        <f>VLOOKUP(A37,[1]leden!A$1:F$65536,6,FALSE)</f>
        <v>3°</v>
      </c>
      <c r="P37" s="16">
        <f>VLOOKUP(A37,[1]leden!A$1:D$65536,4,FALSE)</f>
        <v>0</v>
      </c>
      <c r="R37" s="16">
        <v>18</v>
      </c>
      <c r="S37" s="16">
        <v>45</v>
      </c>
      <c r="AP37" s="17">
        <f>ROUNDDOWN(AV37/AW37,3)</f>
        <v>0.4</v>
      </c>
      <c r="AQ37" s="18"/>
      <c r="AS37" s="19" t="str">
        <f>IF(AP37&lt;0.405,"OG",IF(AND(AP37&gt;=0.405,AP37&lt;0.495),"MG",IF(AND(AP37&gt;=0.495,AP37&lt;0.61),"PR",IF(AND(AP37&gt;=0.61,AP37&lt;0.765),"DPR",IF(AND(AP37&gt;=0.765,AP37&lt;0.95),"DRPR")))))</f>
        <v>OG</v>
      </c>
      <c r="AV37">
        <f>SUM(R37,U37,X37,AA37,AD37,AG37,AJ37,AM37)</f>
        <v>18</v>
      </c>
      <c r="AW37">
        <f>SUM(S37,V37,Y37,AB37,AE37,AH37,AK37,AN37)</f>
        <v>45</v>
      </c>
    </row>
    <row r="38" spans="1:49" ht="3.75" customHeight="1" x14ac:dyDescent="0.2">
      <c r="AP38" s="20"/>
      <c r="AQ38" s="20"/>
      <c r="AR38" s="20"/>
      <c r="AS38" s="20"/>
    </row>
    <row r="39" spans="1:49" x14ac:dyDescent="0.2">
      <c r="A39" s="9">
        <v>8324</v>
      </c>
      <c r="B39" s="10"/>
      <c r="D39" s="11" t="str">
        <f>VLOOKUP(A39,[1]leden!A$1:C$65536,2,FALSE)</f>
        <v>VERGAUWEN Wesley</v>
      </c>
      <c r="E39" s="12"/>
      <c r="F39" s="12"/>
      <c r="G39" s="12"/>
      <c r="H39" s="12"/>
      <c r="I39" s="12"/>
      <c r="J39" s="13"/>
      <c r="L39" s="14" t="str">
        <f>VLOOKUP(A39,[1]leden!A$1:C$65536,3,FALSE)</f>
        <v>ODM</v>
      </c>
      <c r="M39" s="15"/>
      <c r="O39" s="16" t="str">
        <f>VLOOKUP(A39,[1]leden!A$1:F$65536,6,FALSE)</f>
        <v>3°</v>
      </c>
      <c r="P39" s="16">
        <f>VLOOKUP(A39,[1]leden!A$1:D$65536,4,FALSE)</f>
        <v>0</v>
      </c>
      <c r="R39" s="16">
        <v>15</v>
      </c>
      <c r="S39" s="16">
        <v>46</v>
      </c>
      <c r="AP39" s="17">
        <f>ROUNDDOWN(AV39/AW39,3)</f>
        <v>0.32600000000000001</v>
      </c>
      <c r="AQ39" s="18"/>
      <c r="AS39" s="19" t="str">
        <f>IF(AP39&lt;0.405,"OG",IF(AND(AP39&gt;=0.405,AP39&lt;0.495),"MG",IF(AND(AP39&gt;=0.495,AP39&lt;0.61),"PR",IF(AND(AP39&gt;=0.61,AP39&lt;0.765),"DPR",IF(AND(AP39&gt;=0.765,AP39&lt;0.95),"DRPR")))))</f>
        <v>OG</v>
      </c>
      <c r="AV39">
        <f>SUM(R39,U39,X39,AA39,AD39,AG39,AJ39,AM39)</f>
        <v>15</v>
      </c>
      <c r="AW39">
        <f>SUM(S39,V39,Y39,AB39,AE39,AH39,AK39,AN39)</f>
        <v>46</v>
      </c>
    </row>
    <row r="40" spans="1:49" ht="3.75" customHeight="1" x14ac:dyDescent="0.2">
      <c r="AP40" s="20"/>
      <c r="AQ40" s="20"/>
      <c r="AR40" s="20"/>
      <c r="AS40" s="20"/>
    </row>
    <row r="41" spans="1:49" x14ac:dyDescent="0.2">
      <c r="A41" s="9">
        <v>9420</v>
      </c>
      <c r="B41" s="10"/>
      <c r="D41" s="11" t="str">
        <f>VLOOKUP(A41,[1]leden!A$1:C$65536,2,FALSE)</f>
        <v>CAUDRON Bjorn</v>
      </c>
      <c r="E41" s="12"/>
      <c r="F41" s="12"/>
      <c r="G41" s="12"/>
      <c r="H41" s="12"/>
      <c r="I41" s="12"/>
      <c r="J41" s="13"/>
      <c r="L41" s="14" t="str">
        <f>VLOOKUP(A41,[1]leden!A$1:C$65536,3,FALSE)</f>
        <v>K. ED</v>
      </c>
      <c r="M41" s="15"/>
      <c r="O41" s="16" t="str">
        <f>VLOOKUP(A41,[1]leden!A$1:F$65536,6,FALSE)</f>
        <v>3°</v>
      </c>
      <c r="P41" s="16">
        <f>VLOOKUP(A41,[1]leden!A$1:D$65536,4,FALSE)</f>
        <v>0</v>
      </c>
      <c r="R41" s="16">
        <v>22</v>
      </c>
      <c r="S41" s="16">
        <v>45</v>
      </c>
      <c r="AP41" s="17">
        <f>ROUNDDOWN(AV41/AW41,3)</f>
        <v>0.48799999999999999</v>
      </c>
      <c r="AQ41" s="18"/>
      <c r="AS41" s="19" t="str">
        <f>IF(AP41&lt;0.405,"OG",IF(AND(AP41&gt;=0.405,AP41&lt;0.495),"MG",IF(AND(AP41&gt;=0.495,AP41&lt;0.61),"PR",IF(AND(AP41&gt;=0.61,AP41&lt;0.765),"DPR",IF(AND(AP41&gt;=0.765,AP41&lt;0.95),"DRPR")))))</f>
        <v>MG</v>
      </c>
      <c r="AV41">
        <f>SUM(R41,U41,X41,AA41,AD41,AG41,AJ41,AM41)</f>
        <v>22</v>
      </c>
      <c r="AW41">
        <f>SUM(S41,V41,Y41,AB41,AE41,AH41,AK41,AN41)</f>
        <v>45</v>
      </c>
    </row>
    <row r="42" spans="1:49" ht="3.75" customHeight="1" x14ac:dyDescent="0.2">
      <c r="AP42" s="20"/>
      <c r="AQ42" s="20"/>
      <c r="AR42" s="20"/>
      <c r="AS42" s="20"/>
    </row>
    <row r="43" spans="1:49" x14ac:dyDescent="0.2">
      <c r="A43" s="9">
        <v>4249</v>
      </c>
      <c r="B43" s="10"/>
      <c r="D43" s="11" t="str">
        <f>VLOOKUP(A43,[1]leden!A$1:C$65536,2,FALSE)</f>
        <v>BRISSINCK Danny</v>
      </c>
      <c r="E43" s="12"/>
      <c r="F43" s="12"/>
      <c r="G43" s="12"/>
      <c r="H43" s="12"/>
      <c r="I43" s="12"/>
      <c r="J43" s="13"/>
      <c r="L43" s="14" t="str">
        <f>VLOOKUP(A43,[1]leden!A$1:C$65536,3,FALSE)</f>
        <v>OBA</v>
      </c>
      <c r="M43" s="15"/>
      <c r="O43" s="16" t="str">
        <f>VLOOKUP(A43,[1]leden!A$1:F$65536,6,FALSE)</f>
        <v>3°</v>
      </c>
      <c r="P43" s="16">
        <f>VLOOKUP(A43,[1]leden!A$1:D$65536,4,FALSE)</f>
        <v>0</v>
      </c>
      <c r="R43" s="16">
        <v>13</v>
      </c>
      <c r="S43" s="16">
        <v>39</v>
      </c>
      <c r="AP43" s="17">
        <f>ROUNDDOWN(AV43/AW43,3)</f>
        <v>0.33300000000000002</v>
      </c>
      <c r="AQ43" s="18"/>
      <c r="AS43" s="19" t="str">
        <f>IF(AP43&lt;0.405,"OG",IF(AND(AP43&gt;=0.405,AP43&lt;0.495),"MG",IF(AND(AP43&gt;=0.495,AP43&lt;0.61),"PR",IF(AND(AP43&gt;=0.61,AP43&lt;0.765),"DPR",IF(AND(AP43&gt;=0.765,AP43&lt;0.95),"DRPR")))))</f>
        <v>OG</v>
      </c>
      <c r="AV43">
        <f>SUM(R43,U43,X43,AA43,AD43,AG43,AJ43,AM43)</f>
        <v>13</v>
      </c>
      <c r="AW43">
        <f>SUM(S43,V43,Y43,AB43,AE43,AH43,AK43,AN43)</f>
        <v>39</v>
      </c>
    </row>
    <row r="44" spans="1:49" ht="3" customHeight="1" x14ac:dyDescent="0.2">
      <c r="P44" s="16"/>
      <c r="AS44" s="19"/>
    </row>
    <row r="45" spans="1:49" x14ac:dyDescent="0.2">
      <c r="A45" s="9">
        <v>4256</v>
      </c>
      <c r="B45" s="10"/>
      <c r="D45" s="11" t="str">
        <f>VLOOKUP(A45,[1]leden!A$1:C$65536,2,FALSE)</f>
        <v>HELSMOORTEL Rik</v>
      </c>
      <c r="E45" s="12"/>
      <c r="F45" s="12"/>
      <c r="G45" s="12"/>
      <c r="H45" s="12"/>
      <c r="I45" s="12"/>
      <c r="J45" s="13"/>
      <c r="L45" s="14" t="str">
        <f>VLOOKUP(A45,[1]leden!A$1:C$65536,3,FALSE)</f>
        <v>OBA</v>
      </c>
      <c r="M45" s="15"/>
      <c r="O45" s="16" t="str">
        <f>VLOOKUP(A45,[1]leden!A$1:F$65536,6,FALSE)</f>
        <v>3°</v>
      </c>
      <c r="P45" s="16">
        <f>VLOOKUP(A45,[1]leden!A$1:D$65536,4,FALSE)</f>
        <v>0</v>
      </c>
      <c r="R45" s="16">
        <v>22</v>
      </c>
      <c r="S45" s="16">
        <v>74</v>
      </c>
      <c r="AP45" s="17">
        <f>ROUNDDOWN(AV45/AW45,3)</f>
        <v>0.29699999999999999</v>
      </c>
      <c r="AQ45" s="18"/>
      <c r="AS45" s="19" t="str">
        <f>IF(AP45&lt;0.405,"OG",IF(AND(AP45&gt;=0.405,AP45&lt;0.495),"MG",IF(AND(AP45&gt;=0.495,AP45&lt;0.61),"PR",IF(AND(AP45&gt;=0.61,AP45&lt;0.765),"DPR",IF(AND(AP45&gt;=0.765,AP45&lt;0.95),"DRPR")))))</f>
        <v>OG</v>
      </c>
      <c r="AV45">
        <f>SUM(R45,U45,X45,AA45,AD45,AG45,AJ45,AM45)</f>
        <v>22</v>
      </c>
      <c r="AW45">
        <f>SUM(S45,V45,Y45,AB45,AE45,AH45,AK45,AN45)</f>
        <v>74</v>
      </c>
    </row>
    <row r="46" spans="1:49" ht="3.75" customHeight="1" x14ac:dyDescent="0.2">
      <c r="A46" s="21"/>
      <c r="B46" s="21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  <c r="AE46" s="21"/>
      <c r="AF46" s="21"/>
      <c r="AG46" s="21"/>
      <c r="AH46" s="21"/>
      <c r="AI46" s="21"/>
      <c r="AJ46" s="21"/>
      <c r="AK46" s="21"/>
      <c r="AL46" s="21"/>
      <c r="AM46" s="21"/>
      <c r="AN46" s="21"/>
      <c r="AO46" s="21"/>
      <c r="AP46" s="21"/>
      <c r="AQ46" s="21"/>
      <c r="AR46" s="21"/>
      <c r="AS46" s="22"/>
      <c r="AT46" s="21"/>
      <c r="AU46" s="21"/>
      <c r="AV46" s="21"/>
      <c r="AW46" s="21"/>
    </row>
    <row r="47" spans="1:49" x14ac:dyDescent="0.2">
      <c r="A47" s="9">
        <v>9253</v>
      </c>
      <c r="B47" s="10"/>
      <c r="D47" s="11" t="str">
        <f>VLOOKUP(A47,[1]leden!A$1:C$65536,2,FALSE)</f>
        <v>LINHOUT Freddy</v>
      </c>
      <c r="E47" s="12"/>
      <c r="F47" s="12"/>
      <c r="G47" s="12"/>
      <c r="H47" s="12"/>
      <c r="I47" s="12"/>
      <c r="J47" s="13"/>
      <c r="L47" s="14" t="str">
        <f>VLOOKUP(A47,[1]leden!A$1:C$65536,3,FALSE)</f>
        <v>K.BR</v>
      </c>
      <c r="M47" s="15"/>
      <c r="O47" s="16" t="str">
        <f>VLOOKUP(A47,[1]leden!A$1:F$65536,6,FALSE)</f>
        <v>3°</v>
      </c>
      <c r="P47" s="16">
        <f>VLOOKUP(A47,[1]leden!A$1:D$65536,4,FALSE)</f>
        <v>0</v>
      </c>
      <c r="R47" s="16">
        <v>22</v>
      </c>
      <c r="S47" s="16">
        <v>58</v>
      </c>
      <c r="AP47" s="17">
        <f>ROUNDDOWN(AV47/AW47,3)</f>
        <v>0.379</v>
      </c>
      <c r="AQ47" s="18"/>
      <c r="AS47" s="19" t="str">
        <f>IF(AP47&lt;0.405,"OG",IF(AND(AP47&gt;=0.405,AP47&lt;0.495),"MG",IF(AND(AP47&gt;=0.495,AP47&lt;0.61),"PR",IF(AND(AP47&gt;=0.61,AP47&lt;0.765),"DPR",IF(AND(AP47&gt;=0.765,AP47&lt;0.95),"DRPR")))))</f>
        <v>OG</v>
      </c>
      <c r="AV47">
        <f>SUM(R47,U47,X47,AA47,AD47,AG47,AJ47,AM47)</f>
        <v>22</v>
      </c>
      <c r="AW47">
        <f>SUM(S47,V47,Y47,AB47,AE47,AH47,AK47,AN47)</f>
        <v>58</v>
      </c>
    </row>
    <row r="48" spans="1:49" ht="3.75" customHeight="1" x14ac:dyDescent="0.2">
      <c r="P48" s="16"/>
      <c r="AS48" s="19"/>
    </row>
    <row r="49" spans="1:49" x14ac:dyDescent="0.2">
      <c r="A49" s="9">
        <v>4913</v>
      </c>
      <c r="B49" s="10"/>
      <c r="D49" s="11" t="str">
        <f>VLOOKUP(A49,[1]leden!A$1:C$65536,2,FALSE)</f>
        <v>DE RUYTE Yvan</v>
      </c>
      <c r="E49" s="12"/>
      <c r="F49" s="12"/>
      <c r="G49" s="12"/>
      <c r="H49" s="12"/>
      <c r="I49" s="12"/>
      <c r="J49" s="13"/>
      <c r="L49" s="14" t="str">
        <f>VLOOKUP(A49,[1]leden!A$1:C$65536,3,FALSE)</f>
        <v>K.SNBA</v>
      </c>
      <c r="M49" s="15"/>
      <c r="O49" s="16" t="str">
        <f>VLOOKUP(A49,[1]leden!A$1:F$65536,6,FALSE)</f>
        <v>3°</v>
      </c>
      <c r="P49" s="16">
        <f>VLOOKUP(A49,[1]leden!A$1:D$65536,4,FALSE)</f>
        <v>0</v>
      </c>
      <c r="R49" s="16">
        <v>12</v>
      </c>
      <c r="S49" s="16">
        <v>44</v>
      </c>
      <c r="AP49" s="17">
        <f>ROUNDDOWN(AV49/AW49,3)</f>
        <v>0.27200000000000002</v>
      </c>
      <c r="AQ49" s="18"/>
      <c r="AS49" s="19" t="str">
        <f>IF(AP49&lt;0.405,"OG",IF(AND(AP49&gt;=0.405,AP49&lt;0.495),"MG",IF(AND(AP49&gt;=0.495,AP49&lt;0.61),"PR",IF(AND(AP49&gt;=0.61,AP49&lt;0.765),"DPR",IF(AND(AP49&gt;=0.765,AP49&lt;0.95),"DRPR")))))</f>
        <v>OG</v>
      </c>
      <c r="AV49">
        <f>SUM(R49,U49,X49,AA49,AD49,AG49,AJ49,AM49)</f>
        <v>12</v>
      </c>
      <c r="AW49">
        <f>SUM(S49,V49,Y49,AB49,AE49,AH49,AK49,AN49)</f>
        <v>44</v>
      </c>
    </row>
    <row r="50" spans="1:49" ht="3" customHeight="1" x14ac:dyDescent="0.2">
      <c r="P50" s="16"/>
      <c r="AS50" s="19"/>
    </row>
    <row r="51" spans="1:49" x14ac:dyDescent="0.2">
      <c r="A51" s="9">
        <v>8889</v>
      </c>
      <c r="B51" s="10"/>
      <c r="D51" s="11" t="str">
        <f>VLOOKUP(A51,[1]leden!A$1:C$65536,2,FALSE)</f>
        <v>DE PREST Alex</v>
      </c>
      <c r="E51" s="12"/>
      <c r="F51" s="12"/>
      <c r="G51" s="12"/>
      <c r="H51" s="12"/>
      <c r="I51" s="12"/>
      <c r="J51" s="13"/>
      <c r="L51" s="14" t="str">
        <f>VLOOKUP(A51,[1]leden!A$1:C$65536,3,FALSE)</f>
        <v>GS</v>
      </c>
      <c r="M51" s="15"/>
      <c r="O51" s="16" t="str">
        <f>VLOOKUP(A51,[1]leden!A$1:F$65536,6,FALSE)</f>
        <v>3°</v>
      </c>
      <c r="P51" s="16">
        <f>VLOOKUP(A51,[1]leden!A$1:D$65536,4,FALSE)</f>
        <v>0</v>
      </c>
      <c r="R51" s="16">
        <v>17</v>
      </c>
      <c r="S51" s="16">
        <v>50</v>
      </c>
      <c r="AP51" s="17">
        <f>ROUNDDOWN(AV51/AW51,3)</f>
        <v>0.34</v>
      </c>
      <c r="AQ51" s="18"/>
      <c r="AS51" s="19" t="str">
        <f>IF(AP51&lt;0.405,"OG",IF(AND(AP51&gt;=0.405,AP51&lt;0.495),"MG",IF(AND(AP51&gt;=0.495,AP51&lt;0.61),"PR",IF(AND(AP51&gt;=0.61,AP51&lt;0.765),"DPR",IF(AND(AP51&gt;=0.765,AP51&lt;0.95),"DRPR")))))</f>
        <v>OG</v>
      </c>
      <c r="AV51">
        <f>SUM(R51,U51,X51,AA51,AD51,AG51,AJ51,AM51)</f>
        <v>17</v>
      </c>
      <c r="AW51">
        <f>SUM(S51,V51,Y51,AB51,AE51,AH51,AK51,AN51)</f>
        <v>50</v>
      </c>
    </row>
    <row r="52" spans="1:49" ht="3.75" customHeight="1" x14ac:dyDescent="0.2">
      <c r="AP52" s="20"/>
      <c r="AQ52" s="20"/>
      <c r="AR52" s="20"/>
      <c r="AS52" s="20"/>
    </row>
    <row r="53" spans="1:49" x14ac:dyDescent="0.2">
      <c r="A53" s="9">
        <v>6865</v>
      </c>
      <c r="B53" s="10"/>
      <c r="D53" s="11" t="str">
        <f>VLOOKUP(A53,[1]leden!A$1:C$65536,2,FALSE)</f>
        <v>JACOBS Yves</v>
      </c>
      <c r="E53" s="12"/>
      <c r="F53" s="12"/>
      <c r="G53" s="12"/>
      <c r="H53" s="12"/>
      <c r="I53" s="12"/>
      <c r="J53" s="13"/>
      <c r="L53" s="14" t="str">
        <f>VLOOKUP(A53,[1]leden!A$1:C$65536,3,FALSE)</f>
        <v>BCGQ</v>
      </c>
      <c r="M53" s="15"/>
      <c r="O53" s="16" t="str">
        <f>VLOOKUP(A53,[1]leden!A$1:F$65536,6,FALSE)</f>
        <v>3°</v>
      </c>
      <c r="P53" s="16">
        <f>VLOOKUP(A53,[1]leden!A$1:D$65536,4,FALSE)</f>
        <v>0</v>
      </c>
      <c r="R53" s="16">
        <v>22</v>
      </c>
      <c r="S53" s="16">
        <v>50</v>
      </c>
      <c r="AP53" s="17">
        <f>ROUNDDOWN(AV53/AW53,3)</f>
        <v>0.44</v>
      </c>
      <c r="AQ53" s="18"/>
      <c r="AS53" s="19" t="str">
        <f>IF(AP53&lt;0.405,"OG",IF(AND(AP53&gt;=0.405,AP53&lt;0.495),"MG",IF(AND(AP53&gt;=0.495,AP53&lt;0.61),"PR",IF(AND(AP53&gt;=0.61,AP53&lt;0.765),"DPR",IF(AND(AP53&gt;=0.765,AP53&lt;0.95),"DRPR")))))</f>
        <v>MG</v>
      </c>
      <c r="AV53">
        <f>SUM(R53,U53,X53,AA53,AD53,AG53,AJ53,AM53)</f>
        <v>22</v>
      </c>
      <c r="AW53">
        <f>SUM(S53,V53,Y53,AB53,AE53,AH53,AK53,AN53)</f>
        <v>50</v>
      </c>
    </row>
    <row r="54" spans="1:49" ht="3" customHeight="1" x14ac:dyDescent="0.2">
      <c r="AP54" s="20"/>
      <c r="AQ54" s="20"/>
      <c r="AR54" s="20"/>
      <c r="AS54" s="20"/>
    </row>
    <row r="55" spans="1:49" x14ac:dyDescent="0.2">
      <c r="A55" s="9">
        <v>4399</v>
      </c>
      <c r="B55" s="10"/>
      <c r="D55" s="11" t="str">
        <f>VLOOKUP(A55,[1]leden!A$1:C$65536,2,FALSE)</f>
        <v>DIERKENS Antoine</v>
      </c>
      <c r="E55" s="12"/>
      <c r="F55" s="12"/>
      <c r="G55" s="12"/>
      <c r="H55" s="12"/>
      <c r="I55" s="12"/>
      <c r="J55" s="13"/>
      <c r="L55" s="14" t="str">
        <f>VLOOKUP(A55,[1]leden!A$1:C$65536,3,FALSE)</f>
        <v>UN</v>
      </c>
      <c r="M55" s="15"/>
      <c r="O55" s="16" t="str">
        <f>VLOOKUP(A55,[1]leden!A$1:F$65536,6,FALSE)</f>
        <v>2°</v>
      </c>
      <c r="P55" s="16">
        <f>VLOOKUP(A55,[1]leden!A$1:D$65536,4,FALSE)</f>
        <v>0</v>
      </c>
      <c r="R55" s="16">
        <v>11</v>
      </c>
      <c r="S55" s="16">
        <v>40</v>
      </c>
      <c r="AP55" s="17">
        <f>ROUNDDOWN(AV55/AW55,3)</f>
        <v>0.27500000000000002</v>
      </c>
      <c r="AQ55" s="18"/>
      <c r="AS55" s="19" t="str">
        <f>IF(AP55&lt;0.495,"OG",IF(AND(AP55&gt;=0.495,AP55&lt;0.61),"MG",IF(AND(AP55&gt;=0.61,AP55&lt;0.765),"PR",IF(AND(AP55&gt;=0.795,AP55&lt;0.95),"DPR",IF(AP55&gt;=0.95,"DRPR")))))</f>
        <v>OG</v>
      </c>
      <c r="AV55">
        <f>SUM(R55,U55,X55,AA55,AD55,AG55,AJ55,AM55)</f>
        <v>11</v>
      </c>
      <c r="AW55">
        <f>SUM(S55,V55,Y55,AB55,AE55,AH55,AK55,AN55)</f>
        <v>40</v>
      </c>
    </row>
    <row r="56" spans="1:49" ht="3" customHeight="1" x14ac:dyDescent="0.2">
      <c r="AP56" s="20"/>
      <c r="AQ56" s="20"/>
      <c r="AR56" s="20"/>
      <c r="AS56" s="20"/>
    </row>
    <row r="57" spans="1:49" x14ac:dyDescent="0.2">
      <c r="A57" s="9">
        <v>9526</v>
      </c>
      <c r="B57" s="10"/>
      <c r="D57" s="11" t="str">
        <f>VLOOKUP(A57,[1]leden!A$1:C$65536,2,FALSE)</f>
        <v>LEURIDON Jean-Pierre</v>
      </c>
      <c r="E57" s="12"/>
      <c r="F57" s="12"/>
      <c r="G57" s="12"/>
      <c r="H57" s="12"/>
      <c r="I57" s="12"/>
      <c r="J57" s="13"/>
      <c r="L57" s="14" t="str">
        <f>VLOOKUP(A57,[1]leden!A$1:C$65536,3,FALSE)</f>
        <v>UN</v>
      </c>
      <c r="M57" s="15"/>
      <c r="O57" s="16" t="str">
        <f>VLOOKUP(A57,[1]leden!A$1:F$65536,6,FALSE)</f>
        <v>2°</v>
      </c>
      <c r="P57" s="16">
        <f>VLOOKUP(A57,[1]leden!A$1:D$65536,4,FALSE)</f>
        <v>0</v>
      </c>
      <c r="R57" s="16">
        <v>11</v>
      </c>
      <c r="S57" s="16">
        <v>40</v>
      </c>
      <c r="AP57" s="17">
        <f>ROUNDDOWN(AV57/AW57,3)</f>
        <v>0.27500000000000002</v>
      </c>
      <c r="AQ57" s="18"/>
      <c r="AS57" s="19" t="str">
        <f>IF(AP57&lt;0.495,"OG",IF(AND(AP57&gt;=0.495,AP57&lt;0.61),"MG",IF(AND(AP57&gt;=0.61,AP57&lt;0.765),"PR",IF(AND(AP57&gt;=0.795,AP57&lt;0.95),"DPR",IF(AP57&gt;=0.95,"DRPR")))))</f>
        <v>OG</v>
      </c>
      <c r="AV57">
        <f>SUM(R57,U57,X57,AA57,AD57,AG57,AJ57,AM57)</f>
        <v>11</v>
      </c>
      <c r="AW57">
        <f>SUM(S57,V57,Y57,AB57,AE57,AH57,AK57,AN57)</f>
        <v>40</v>
      </c>
    </row>
    <row r="58" spans="1:49" ht="3" customHeight="1" x14ac:dyDescent="0.2">
      <c r="AP58" s="20"/>
      <c r="AQ58" s="20"/>
      <c r="AR58" s="20"/>
      <c r="AS58" s="20"/>
    </row>
    <row r="59" spans="1:49" x14ac:dyDescent="0.2">
      <c r="A59" s="9">
        <v>7462</v>
      </c>
      <c r="B59" s="10"/>
      <c r="D59" s="11" t="str">
        <f>VLOOKUP(A59,[1]leden!A$1:C$65536,2,FALSE)</f>
        <v>CREYF Fernand</v>
      </c>
      <c r="E59" s="12"/>
      <c r="F59" s="12"/>
      <c r="G59" s="12"/>
      <c r="H59" s="12"/>
      <c r="I59" s="12"/>
      <c r="J59" s="13"/>
      <c r="L59" s="14" t="str">
        <f>VLOOKUP(A59,[1]leden!A$1:C$65536,3,FALSE)</f>
        <v>K.BR</v>
      </c>
      <c r="M59" s="15"/>
      <c r="O59" s="16" t="str">
        <f>VLOOKUP(A59,[1]leden!A$1:F$65536,6,FALSE)</f>
        <v>2°</v>
      </c>
      <c r="P59" s="16">
        <f>VLOOKUP(A59,[1]leden!A$1:D$65536,4,FALSE)</f>
        <v>0</v>
      </c>
      <c r="R59" s="16">
        <v>26</v>
      </c>
      <c r="S59" s="16">
        <v>64</v>
      </c>
      <c r="AP59" s="17">
        <f>ROUNDDOWN(AV59/AW59,3)</f>
        <v>0.40600000000000003</v>
      </c>
      <c r="AQ59" s="18"/>
      <c r="AS59" s="19" t="str">
        <f>IF(AP59&lt;0.495,"OG",IF(AND(AP59&gt;=0.495,AP59&lt;0.61),"MG",IF(AND(AP59&gt;=0.61,AP59&lt;0.765),"PR",IF(AND(AP59&gt;=0.795,AP59&lt;0.95),"DPR",IF(AP59&gt;=0.95,"DRPR")))))</f>
        <v>OG</v>
      </c>
      <c r="AV59">
        <f>SUM(R59,U59,X59,AA59,AD59,AG59,AJ59,AM59)</f>
        <v>26</v>
      </c>
      <c r="AW59">
        <f>SUM(S59,V59,Y59,AB59,AE59,AH59,AK59,AN59)</f>
        <v>64</v>
      </c>
    </row>
    <row r="60" spans="1:49" ht="4.5" customHeight="1" x14ac:dyDescent="0.2">
      <c r="P60" s="16"/>
      <c r="AS60" s="19"/>
    </row>
    <row r="61" spans="1:49" x14ac:dyDescent="0.2">
      <c r="A61" s="9">
        <v>6680</v>
      </c>
      <c r="B61" s="10"/>
      <c r="D61" s="11" t="str">
        <f>VLOOKUP(A61,[1]leden!A$1:C$65536,2,FALSE)</f>
        <v>FLAMEE Kurt</v>
      </c>
      <c r="E61" s="12"/>
      <c r="F61" s="12"/>
      <c r="G61" s="12"/>
      <c r="H61" s="12"/>
      <c r="I61" s="12"/>
      <c r="J61" s="13"/>
      <c r="L61" s="14" t="str">
        <f>VLOOKUP(A61,[1]leden!A$1:C$65536,3,FALSE)</f>
        <v>K.BR</v>
      </c>
      <c r="M61" s="15"/>
      <c r="O61" s="16" t="str">
        <f>VLOOKUP(A61,[1]leden!A$1:F$65536,6,FALSE)</f>
        <v>2°</v>
      </c>
      <c r="P61" s="16">
        <f>VLOOKUP(A61,[1]leden!A$1:D$65536,4,FALSE)</f>
        <v>0</v>
      </c>
      <c r="R61" s="16">
        <v>17</v>
      </c>
      <c r="S61" s="16">
        <v>43</v>
      </c>
      <c r="AP61" s="17">
        <f>ROUNDDOWN(AV61/AW61,3)</f>
        <v>0.39500000000000002</v>
      </c>
      <c r="AQ61" s="18"/>
      <c r="AS61" s="19" t="str">
        <f>IF(AP61&lt;0.495,"OG",IF(AND(AP61&gt;=0.495,AP61&lt;0.61),"MG",IF(AND(AP61&gt;=0.61,AP61&lt;0.765),"PR",IF(AND(AP61&gt;=0.795,AP61&lt;0.95),"DPR",IF(AP61&gt;=0.95,"DRPR")))))</f>
        <v>OG</v>
      </c>
      <c r="AV61">
        <f>SUM(R61,U61,X61,AA61,AD61,AG61,AJ61,AM61)</f>
        <v>17</v>
      </c>
      <c r="AW61">
        <f>SUM(S61,V61,Y61,AB61,AE61,AH61,AK61,AN61)</f>
        <v>43</v>
      </c>
    </row>
    <row r="62" spans="1:49" ht="3" customHeight="1" x14ac:dyDescent="0.2">
      <c r="P62" s="16"/>
      <c r="AS62" s="19"/>
    </row>
    <row r="63" spans="1:49" x14ac:dyDescent="0.2">
      <c r="A63" s="9">
        <v>4490</v>
      </c>
      <c r="B63" s="10"/>
      <c r="D63" s="11" t="str">
        <f>VLOOKUP(A63,[1]leden!A$1:C$65536,2,FALSE)</f>
        <v>VAN LANCKER Pierre</v>
      </c>
      <c r="E63" s="12"/>
      <c r="F63" s="12"/>
      <c r="G63" s="12"/>
      <c r="H63" s="12"/>
      <c r="I63" s="12"/>
      <c r="J63" s="13"/>
      <c r="L63" s="14" t="str">
        <f>VLOOKUP(A63,[1]leden!A$1:C$65536,3,FALSE)</f>
        <v>K.EBC</v>
      </c>
      <c r="M63" s="15"/>
      <c r="O63" s="16" t="str">
        <f>VLOOKUP(A63,[1]leden!A$1:F$65536,6,FALSE)</f>
        <v>2°</v>
      </c>
      <c r="P63" s="16">
        <f>VLOOKUP(A63,[1]leden!A$1:D$65536,4,FALSE)</f>
        <v>0</v>
      </c>
      <c r="R63" s="16">
        <v>25</v>
      </c>
      <c r="S63" s="16">
        <v>82</v>
      </c>
      <c r="AP63" s="17">
        <f>ROUNDDOWN(AV63/AW63,3)</f>
        <v>0.30399999999999999</v>
      </c>
      <c r="AQ63" s="18"/>
      <c r="AS63" s="19" t="str">
        <f>IF(AP63&lt;0.495,"OG",IF(AND(AP63&gt;=0.495,AP63&lt;0.61),"MG",IF(AND(AP63&gt;=0.61,AP63&lt;0.765),"PR",IF(AND(AP63&gt;=0.795,AP63&lt;0.95),"DPR",IF(AP63&gt;=0.95,"DRPR")))))</f>
        <v>OG</v>
      </c>
      <c r="AV63">
        <f>SUM(R63,U63,X63,AA63,AD63,AG63,AJ63,AM63)</f>
        <v>25</v>
      </c>
      <c r="AW63">
        <f>SUM(S63,V63,Y63,AB63,AE63,AH63,AK63,AN63)</f>
        <v>82</v>
      </c>
    </row>
    <row r="64" spans="1:49" ht="4.5" customHeight="1" x14ac:dyDescent="0.2">
      <c r="P64" s="16"/>
    </row>
    <row r="65" spans="1:49" x14ac:dyDescent="0.2">
      <c r="A65" s="9">
        <v>9524</v>
      </c>
      <c r="B65" s="10"/>
      <c r="D65" s="11" t="str">
        <f>VLOOKUP(A65,[1]leden!A$1:C$65536,2,FALSE)</f>
        <v>CLAERHOUT Robin</v>
      </c>
      <c r="E65" s="12"/>
      <c r="F65" s="12"/>
      <c r="G65" s="12"/>
      <c r="H65" s="12"/>
      <c r="I65" s="12"/>
      <c r="J65" s="13"/>
      <c r="L65" s="14" t="str">
        <f>VLOOKUP(A65,[1]leden!A$1:C$65536,3,FALSE)</f>
        <v>K.EBC</v>
      </c>
      <c r="M65" s="15"/>
      <c r="O65" s="16" t="str">
        <f>VLOOKUP(A65,[1]leden!A$1:F$65536,6,FALSE)</f>
        <v>2°</v>
      </c>
      <c r="P65" s="16">
        <f>VLOOKUP(A65,[1]leden!A$1:D$65536,4,FALSE)</f>
        <v>0</v>
      </c>
      <c r="R65" s="16">
        <v>27</v>
      </c>
      <c r="S65" s="16">
        <v>47</v>
      </c>
      <c r="AP65" s="17">
        <f>ROUNDDOWN(AV65/AW65,3)</f>
        <v>0.57399999999999995</v>
      </c>
      <c r="AQ65" s="18"/>
      <c r="AS65" s="19" t="str">
        <f>IF(AP65&lt;0.495,"OG",IF(AND(AP65&gt;=0.495,AP65&lt;0.61),"MG",IF(AND(AP65&gt;=0.61,AP65&lt;0.765),"PR",IF(AND(AP65&gt;=0.795,AP65&lt;0.95),"DPR",IF(AP65&gt;=0.95,"DRPR")))))</f>
        <v>MG</v>
      </c>
      <c r="AV65">
        <f>SUM(R65,U65,X65,AA65,AD65,AG65,AJ65,AM65)</f>
        <v>27</v>
      </c>
      <c r="AW65">
        <f>SUM(S65,V65,Y65,AB65,AE65,AH65,AK65,AN65)</f>
        <v>47</v>
      </c>
    </row>
    <row r="66" spans="1:49" ht="4.5" customHeight="1" x14ac:dyDescent="0.2">
      <c r="AP66" s="20"/>
      <c r="AQ66" s="20"/>
      <c r="AR66" s="20"/>
      <c r="AS66" s="20"/>
    </row>
    <row r="67" spans="1:49" x14ac:dyDescent="0.2">
      <c r="A67" s="9">
        <v>4894</v>
      </c>
      <c r="B67" s="10"/>
      <c r="D67" s="11" t="str">
        <f>VLOOKUP(A67,[1]leden!A$1:C$65536,2,FALSE)</f>
        <v>DAELMAN Walther</v>
      </c>
      <c r="E67" s="12"/>
      <c r="F67" s="12"/>
      <c r="G67" s="12"/>
      <c r="H67" s="12"/>
      <c r="I67" s="12"/>
      <c r="J67" s="13"/>
      <c r="L67" s="14" t="str">
        <f>VLOOKUP(A67,[1]leden!A$1:C$65536,3,FALSE)</f>
        <v>BCSK</v>
      </c>
      <c r="M67" s="15"/>
      <c r="O67" s="16" t="str">
        <f>VLOOKUP(A67,[1]leden!A$1:F$65536,6,FALSE)</f>
        <v>2°</v>
      </c>
      <c r="P67" s="16">
        <f>VLOOKUP(A67,[1]leden!A$1:D$65536,4,FALSE)</f>
        <v>0</v>
      </c>
      <c r="R67" s="16">
        <v>22</v>
      </c>
      <c r="S67" s="16">
        <v>55</v>
      </c>
      <c r="AP67" s="17">
        <f>ROUNDDOWN(AV67/AW67,3)</f>
        <v>0.4</v>
      </c>
      <c r="AQ67" s="18"/>
      <c r="AS67" s="19" t="str">
        <f>IF(AP67&lt;0.495,"OG",IF(AND(AP67&gt;=0.495,AP67&lt;0.61),"MG",IF(AND(AP67&gt;=0.61,AP67&lt;0.765),"PR",IF(AND(AP67&gt;=0.795,AP67&lt;0.95),"DPR",IF(AP67&gt;=0.95,"DRPR")))))</f>
        <v>OG</v>
      </c>
      <c r="AV67">
        <f>SUM(R67,U67,X67,AA67,AD67,AG67,AJ67,AM67)</f>
        <v>22</v>
      </c>
      <c r="AW67">
        <f>SUM(S67,V67,Y67,AB67,AE67,AH67,AK67,AN67)</f>
        <v>55</v>
      </c>
    </row>
    <row r="68" spans="1:49" ht="3.75" customHeight="1" x14ac:dyDescent="0.2">
      <c r="AP68" s="20"/>
      <c r="AQ68" s="20"/>
      <c r="AR68" s="20"/>
      <c r="AS68" s="20"/>
    </row>
    <row r="69" spans="1:49" x14ac:dyDescent="0.2">
      <c r="A69" s="9">
        <v>4425</v>
      </c>
      <c r="B69" s="10"/>
      <c r="D69" s="11" t="str">
        <f>VLOOKUP(A69,[1]leden!A$1:C$65536,2,FALSE)</f>
        <v>GEVAERT André</v>
      </c>
      <c r="E69" s="12"/>
      <c r="F69" s="12"/>
      <c r="G69" s="12"/>
      <c r="H69" s="12"/>
      <c r="I69" s="12"/>
      <c r="J69" s="13"/>
      <c r="L69" s="14" t="str">
        <f>VLOOKUP(A69,[1]leden!A$1:C$65536,3,FALSE)</f>
        <v>K. ED</v>
      </c>
      <c r="M69" s="15"/>
      <c r="O69" s="16" t="str">
        <f>VLOOKUP(A69,[1]leden!A$1:F$65536,6,FALSE)</f>
        <v>2°</v>
      </c>
      <c r="P69" s="16">
        <f>VLOOKUP(A69,[1]leden!A$1:D$65536,4,FALSE)</f>
        <v>0</v>
      </c>
      <c r="R69" s="16">
        <v>18</v>
      </c>
      <c r="S69" s="16">
        <v>58</v>
      </c>
      <c r="AP69" s="17">
        <f>ROUNDDOWN(AV69/AW69,3)</f>
        <v>0.31</v>
      </c>
      <c r="AQ69" s="18"/>
      <c r="AS69" s="19" t="str">
        <f>IF(AP69&lt;0.495,"OG",IF(AND(AP69&gt;=0.495,AP69&lt;0.61),"MG",IF(AND(AP69&gt;=0.61,AP69&lt;0.765),"PR",IF(AND(AP69&gt;=0.795,AP69&lt;0.95),"DPR",IF(AP69&gt;=0.95,"DRPR")))))</f>
        <v>OG</v>
      </c>
      <c r="AV69">
        <f>SUM(R69,U69,X69,AA69,AD69,AG69,AJ69,AM69)</f>
        <v>18</v>
      </c>
      <c r="AW69">
        <f>SUM(S69,V69,Y69,AB69,AE69,AH69,AK69,AN69)</f>
        <v>58</v>
      </c>
    </row>
    <row r="70" spans="1:49" ht="3" customHeight="1" x14ac:dyDescent="0.2">
      <c r="A70" s="21"/>
      <c r="B70" s="21"/>
      <c r="C70" s="21"/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1"/>
      <c r="V70" s="21"/>
      <c r="W70" s="21"/>
      <c r="X70" s="21"/>
      <c r="Y70" s="21"/>
      <c r="Z70" s="21"/>
      <c r="AA70" s="21"/>
      <c r="AB70" s="21"/>
      <c r="AC70" s="21"/>
      <c r="AD70" s="21"/>
      <c r="AE70" s="21"/>
      <c r="AF70" s="21"/>
      <c r="AG70" s="21"/>
      <c r="AH70" s="21"/>
      <c r="AI70" s="21"/>
      <c r="AJ70" s="21"/>
      <c r="AK70" s="21"/>
      <c r="AL70" s="21"/>
      <c r="AM70" s="21"/>
      <c r="AN70" s="21"/>
      <c r="AO70" s="21"/>
      <c r="AP70" s="21"/>
      <c r="AQ70" s="21"/>
      <c r="AR70" s="21"/>
      <c r="AS70" s="22"/>
      <c r="AT70" s="21"/>
      <c r="AU70" s="21"/>
      <c r="AV70" s="21"/>
      <c r="AW70" s="21"/>
    </row>
    <row r="71" spans="1:49" x14ac:dyDescent="0.2">
      <c r="A71" s="9">
        <v>2061</v>
      </c>
      <c r="B71" s="10"/>
      <c r="D71" s="11" t="str">
        <f>VLOOKUP(A71,[1]leden!A$1:C$65536,2,FALSE)</f>
        <v>MERTENS Eddy</v>
      </c>
      <c r="E71" s="12"/>
      <c r="F71" s="12"/>
      <c r="G71" s="12"/>
      <c r="H71" s="12"/>
      <c r="I71" s="12"/>
      <c r="J71" s="13"/>
      <c r="L71" s="14" t="str">
        <f>VLOOKUP(A71,[1]leden!A$1:C$65536,3,FALSE)</f>
        <v>KOH</v>
      </c>
      <c r="M71" s="15"/>
      <c r="O71" s="16" t="str">
        <f>VLOOKUP(A71,[1]leden!A$1:F$65536,6,FALSE)</f>
        <v>2°</v>
      </c>
      <c r="P71" s="16">
        <f>VLOOKUP(A71,[1]leden!A$1:D$65536,4,FALSE)</f>
        <v>0</v>
      </c>
      <c r="R71" s="16">
        <v>21</v>
      </c>
      <c r="S71" s="16">
        <v>53</v>
      </c>
      <c r="AP71" s="17">
        <f>ROUNDDOWN(AV71/AW71,3)</f>
        <v>0.39600000000000002</v>
      </c>
      <c r="AQ71" s="18"/>
      <c r="AS71" s="19" t="str">
        <f>IF(AP71&lt;0.495,"OG",IF(AND(AP71&gt;=0.495,AP71&lt;0.61),"MG",IF(AND(AP71&gt;=0.61,AP71&lt;0.765),"PR",IF(AND(AP71&gt;=0.795,AP71&lt;0.95),"DPR",IF(AP71&gt;=0.95,"DRPR")))))</f>
        <v>OG</v>
      </c>
      <c r="AV71">
        <f>SUM(R71,U71,X71,AA71,AD71,AG71,AJ71,AM71)</f>
        <v>21</v>
      </c>
      <c r="AW71">
        <f>SUM(S71,V71,Y71,AB71,AE71,AH71,AK71,AN71)</f>
        <v>53</v>
      </c>
    </row>
    <row r="72" spans="1:49" ht="4.5" customHeight="1" x14ac:dyDescent="0.2">
      <c r="P72" s="16"/>
      <c r="AS72" s="19"/>
    </row>
    <row r="73" spans="1:49" x14ac:dyDescent="0.2">
      <c r="A73" s="9">
        <v>4276</v>
      </c>
      <c r="B73" s="10"/>
      <c r="D73" s="11" t="str">
        <f>VLOOKUP(A73,[1]leden!A$1:C$65536,2,FALSE)</f>
        <v>VAN WESEMAEL Walter</v>
      </c>
      <c r="E73" s="12"/>
      <c r="F73" s="12"/>
      <c r="G73" s="12"/>
      <c r="H73" s="12"/>
      <c r="I73" s="12"/>
      <c r="J73" s="13"/>
      <c r="L73" s="14" t="str">
        <f>VLOOKUP(A73,[1]leden!A$1:C$65536,3,FALSE)</f>
        <v>OBA</v>
      </c>
      <c r="M73" s="15"/>
      <c r="O73" s="16" t="str">
        <f>VLOOKUP(A73,[1]leden!A$1:F$65536,6,FALSE)</f>
        <v>2°</v>
      </c>
      <c r="P73" s="16">
        <f>VLOOKUP(A73,[1]leden!A$1:D$65536,4,FALSE)</f>
        <v>0</v>
      </c>
      <c r="R73" s="16">
        <v>24</v>
      </c>
      <c r="S73" s="16">
        <v>47</v>
      </c>
      <c r="AP73" s="17">
        <f>ROUNDDOWN(AV73/AW73,3)</f>
        <v>0.51</v>
      </c>
      <c r="AQ73" s="18"/>
      <c r="AS73" s="19" t="str">
        <f>IF(AP73&lt;0.495,"OG",IF(AND(AP73&gt;=0.495,AP73&lt;0.61),"MG",IF(AND(AP73&gt;=0.61,AP73&lt;0.765),"PR",IF(AND(AP73&gt;=0.795,AP73&lt;0.95),"DPR",IF(AP73&gt;=0.95,"DRPR")))))</f>
        <v>MG</v>
      </c>
      <c r="AV73">
        <f>SUM(R73,U73,X73,AA73,AD73,AG73,AJ73,AM73)</f>
        <v>24</v>
      </c>
      <c r="AW73">
        <f>SUM(S73,V73,Y73,AB73,AE73,AH73,AK73,AN73)</f>
        <v>47</v>
      </c>
    </row>
    <row r="74" spans="1:49" ht="4.5" customHeight="1" x14ac:dyDescent="0.2">
      <c r="P74" s="16"/>
      <c r="AS74" s="19"/>
    </row>
    <row r="75" spans="1:49" x14ac:dyDescent="0.2">
      <c r="A75" s="9">
        <v>1156</v>
      </c>
      <c r="B75" s="10"/>
      <c r="D75" s="11" t="str">
        <f>VLOOKUP(A75,[1]leden!A$1:C$65536,2,FALSE)</f>
        <v>GOEMAERE Yves</v>
      </c>
      <c r="E75" s="12"/>
      <c r="F75" s="12"/>
      <c r="G75" s="12"/>
      <c r="H75" s="12"/>
      <c r="I75" s="12"/>
      <c r="J75" s="13"/>
      <c r="L75" s="14" t="str">
        <f>VLOOKUP(A75,[1]leden!A$1:C$65536,3,FALSE)</f>
        <v>OBA</v>
      </c>
      <c r="M75" s="15"/>
      <c r="O75" s="16" t="str">
        <f>VLOOKUP(A75,[1]leden!A$1:F$65536,6,FALSE)</f>
        <v>2°</v>
      </c>
      <c r="P75" s="16">
        <f>VLOOKUP(A75,[1]leden!A$1:D$65536,4,FALSE)</f>
        <v>0</v>
      </c>
      <c r="R75" s="16">
        <v>23</v>
      </c>
      <c r="S75" s="16">
        <v>55</v>
      </c>
      <c r="AP75" s="17">
        <f>ROUNDDOWN(AV75/AW75,3)</f>
        <v>0.41799999999999998</v>
      </c>
      <c r="AQ75" s="18"/>
      <c r="AS75" s="19" t="str">
        <f>IF(AP75&lt;0.495,"OG",IF(AND(AP75&gt;=0.495,AP75&lt;0.61),"MG",IF(AND(AP75&gt;=0.61,AP75&lt;0.765),"PR",IF(AND(AP75&gt;=0.795,AP75&lt;0.95),"DPR",IF(AP75&gt;=0.95,"DRPR")))))</f>
        <v>OG</v>
      </c>
      <c r="AV75">
        <f>SUM(R75,U75,X75,AA75,AD75,AG75,AJ75,AM75)</f>
        <v>23</v>
      </c>
      <c r="AW75">
        <f>SUM(S75,V75,Y75,AB75,AE75,AH75,AK75,AN75)</f>
        <v>55</v>
      </c>
    </row>
    <row r="76" spans="1:49" ht="3" customHeight="1" x14ac:dyDescent="0.2">
      <c r="P76" s="16"/>
      <c r="AS76" s="19"/>
    </row>
    <row r="77" spans="1:49" x14ac:dyDescent="0.2">
      <c r="A77" s="9">
        <v>4920</v>
      </c>
      <c r="B77" s="10"/>
      <c r="D77" s="11" t="str">
        <f>VLOOKUP(A77,[1]leden!A$1:C$65536,2,FALSE)</f>
        <v>HEERWEGH Robert</v>
      </c>
      <c r="E77" s="12"/>
      <c r="F77" s="12"/>
      <c r="G77" s="12"/>
      <c r="H77" s="12"/>
      <c r="I77" s="12"/>
      <c r="J77" s="13"/>
      <c r="L77" s="14" t="str">
        <f>VLOOKUP(A77,[1]leden!A$1:C$65536,3,FALSE)</f>
        <v>K.SNBA</v>
      </c>
      <c r="M77" s="15"/>
      <c r="O77" s="16" t="str">
        <f>VLOOKUP(A77,[1]leden!A$1:F$65536,6,FALSE)</f>
        <v>2°</v>
      </c>
      <c r="P77" s="16">
        <f>VLOOKUP(A77,[1]leden!A$1:D$65536,4,FALSE)</f>
        <v>0</v>
      </c>
      <c r="R77" s="16">
        <v>20</v>
      </c>
      <c r="S77" s="16">
        <v>58</v>
      </c>
      <c r="AP77" s="17">
        <f>ROUNDDOWN(AV77/AW77,3)</f>
        <v>0.34399999999999997</v>
      </c>
      <c r="AQ77" s="18"/>
      <c r="AS77" s="19" t="str">
        <f>IF(AP77&lt;0.495,"OG",IF(AND(AP77&gt;=0.495,AP77&lt;0.61),"MG",IF(AND(AP77&gt;=0.61,AP77&lt;0.765),"PR",IF(AND(AP77&gt;=0.795,AP77&lt;0.95),"DPR",IF(AP77&gt;=0.95,"DRPR")))))</f>
        <v>OG</v>
      </c>
      <c r="AV77">
        <f>SUM(R77,U77,X77,AA77,AD77,AG77,AJ77,AM77)</f>
        <v>20</v>
      </c>
      <c r="AW77">
        <f>SUM(S77,V77,Y77,AB77,AE77,AH77,AK77,AN77)</f>
        <v>58</v>
      </c>
    </row>
    <row r="78" spans="1:49" ht="4.5" customHeight="1" x14ac:dyDescent="0.2">
      <c r="R78" s="20"/>
      <c r="S78" s="20"/>
      <c r="T78" s="20"/>
      <c r="U78" s="20"/>
      <c r="V78" s="20"/>
      <c r="W78" s="20"/>
      <c r="X78" s="20"/>
      <c r="Y78" s="20"/>
      <c r="Z78" s="20"/>
      <c r="AA78" s="20"/>
      <c r="AB78" s="20"/>
      <c r="AC78" s="20"/>
      <c r="AD78" s="20"/>
      <c r="AE78" s="20"/>
      <c r="AF78" s="20"/>
      <c r="AG78" s="20"/>
      <c r="AH78" s="20"/>
      <c r="AI78" s="20"/>
      <c r="AJ78" s="20"/>
      <c r="AK78" s="20"/>
      <c r="AP78" s="20"/>
      <c r="AQ78" s="20"/>
      <c r="AR78" s="20"/>
      <c r="AS78" s="20"/>
    </row>
    <row r="79" spans="1:49" x14ac:dyDescent="0.2">
      <c r="A79" s="9">
        <v>2061</v>
      </c>
      <c r="B79" s="10"/>
      <c r="D79" s="11" t="str">
        <f>VLOOKUP(A79,[1]leden!A$1:C$65536,2,FALSE)</f>
        <v>MERTENS Eddy</v>
      </c>
      <c r="E79" s="12"/>
      <c r="F79" s="12"/>
      <c r="G79" s="12"/>
      <c r="H79" s="12"/>
      <c r="I79" s="12"/>
      <c r="J79" s="13"/>
      <c r="L79" s="14" t="str">
        <f>VLOOKUP(A79,[1]leden!A$1:C$65536,3,FALSE)</f>
        <v>KOH</v>
      </c>
      <c r="M79" s="15"/>
      <c r="O79" s="16" t="str">
        <f>VLOOKUP(A79,[1]leden!A$1:F$65536,6,FALSE)</f>
        <v>2°</v>
      </c>
      <c r="P79" s="16">
        <f>VLOOKUP(A79,[1]leden!A$1:D$65536,4,FALSE)</f>
        <v>0</v>
      </c>
      <c r="R79" s="16">
        <v>21</v>
      </c>
      <c r="S79" s="16">
        <v>53</v>
      </c>
      <c r="AP79" s="17">
        <f>ROUNDDOWN(AV79/AW79,3)</f>
        <v>0.39600000000000002</v>
      </c>
      <c r="AQ79" s="18"/>
      <c r="AS79" s="19" t="str">
        <f>IF(AP79&lt;0.495,"OG",IF(AND(AP79&gt;=0.495,AP79&lt;0.61),"MG",IF(AND(AP79&gt;=0.61,AP79&lt;0.765),"PR",IF(AND(AP79&gt;=0.795,AP79&lt;0.95),"DPR",IF(AP79&gt;=0.95,"DRPR")))))</f>
        <v>OG</v>
      </c>
      <c r="AV79">
        <f>SUM(R79,U79,X79,AA79,AD79,AG79,AJ79,AM79)</f>
        <v>21</v>
      </c>
      <c r="AW79">
        <f>SUM(S79,V79,Y79,AB79,AE79,AH79,AK79,AN79)</f>
        <v>53</v>
      </c>
    </row>
    <row r="80" spans="1:49" ht="4.5" customHeight="1" x14ac:dyDescent="0.2">
      <c r="P80" s="16"/>
      <c r="AS80" s="19"/>
    </row>
    <row r="81" spans="1:49" x14ac:dyDescent="0.2">
      <c r="A81" s="9">
        <v>4276</v>
      </c>
      <c r="B81" s="10"/>
      <c r="D81" s="11" t="str">
        <f>VLOOKUP(A81,[1]leden!A$1:C$65536,2,FALSE)</f>
        <v>VAN WESEMAEL Walter</v>
      </c>
      <c r="E81" s="12"/>
      <c r="F81" s="12"/>
      <c r="G81" s="12"/>
      <c r="H81" s="12"/>
      <c r="I81" s="12"/>
      <c r="J81" s="13"/>
      <c r="L81" s="14" t="str">
        <f>VLOOKUP(A81,[1]leden!A$1:C$65536,3,FALSE)</f>
        <v>OBA</v>
      </c>
      <c r="M81" s="15"/>
      <c r="O81" s="16" t="str">
        <f>VLOOKUP(A81,[1]leden!A$1:F$65536,6,FALSE)</f>
        <v>2°</v>
      </c>
      <c r="P81" s="16">
        <f>VLOOKUP(A81,[1]leden!A$1:D$65536,4,FALSE)</f>
        <v>0</v>
      </c>
      <c r="R81" s="16">
        <v>24</v>
      </c>
      <c r="S81" s="16">
        <v>47</v>
      </c>
      <c r="AP81" s="17">
        <f>ROUNDDOWN(AV81/AW81,3)</f>
        <v>0.51</v>
      </c>
      <c r="AQ81" s="18"/>
      <c r="AS81" s="19" t="str">
        <f>IF(AP81&lt;0.495,"OG",IF(AND(AP81&gt;=0.495,AP81&lt;0.61),"MG",IF(AND(AP81&gt;=0.61,AP81&lt;0.765),"PR",IF(AND(AP81&gt;=0.795,AP81&lt;0.95),"DPR",IF(AP81&gt;=0.95,"DRPR")))))</f>
        <v>MG</v>
      </c>
      <c r="AV81">
        <f>SUM(R81,U81,X81,AA81,AD81,AG81,AJ81,AM81)</f>
        <v>24</v>
      </c>
      <c r="AW81">
        <f>SUM(S81,V81,Y81,AB81,AE81,AH81,AK81,AN81)</f>
        <v>47</v>
      </c>
    </row>
    <row r="82" spans="1:49" ht="4.5" customHeight="1" x14ac:dyDescent="0.2">
      <c r="P82" s="16"/>
      <c r="AS82" s="19"/>
    </row>
    <row r="83" spans="1:49" x14ac:dyDescent="0.2">
      <c r="A83" s="9">
        <v>1156</v>
      </c>
      <c r="B83" s="10"/>
      <c r="D83" s="11" t="str">
        <f>VLOOKUP(A83,[1]leden!A$1:C$65536,2,FALSE)</f>
        <v>GOEMAERE Yves</v>
      </c>
      <c r="E83" s="12"/>
      <c r="F83" s="12"/>
      <c r="G83" s="12"/>
      <c r="H83" s="12"/>
      <c r="I83" s="12"/>
      <c r="J83" s="13"/>
      <c r="L83" s="14" t="str">
        <f>VLOOKUP(A83,[1]leden!A$1:C$65536,3,FALSE)</f>
        <v>OBA</v>
      </c>
      <c r="M83" s="15"/>
      <c r="O83" s="16" t="str">
        <f>VLOOKUP(A83,[1]leden!A$1:F$65536,6,FALSE)</f>
        <v>2°</v>
      </c>
      <c r="P83" s="16">
        <f>VLOOKUP(A83,[1]leden!A$1:D$65536,4,FALSE)</f>
        <v>0</v>
      </c>
      <c r="R83" s="16">
        <v>23</v>
      </c>
      <c r="S83" s="16">
        <v>55</v>
      </c>
      <c r="AP83" s="17">
        <f>ROUNDDOWN(AV83/AW83,3)</f>
        <v>0.41799999999999998</v>
      </c>
      <c r="AQ83" s="18"/>
      <c r="AS83" s="19" t="str">
        <f>IF(AP83&lt;0.495,"OG",IF(AND(AP83&gt;=0.495,AP83&lt;0.61),"MG",IF(AND(AP83&gt;=0.61,AP83&lt;0.765),"PR",IF(AND(AP83&gt;=0.795,AP83&lt;0.95),"DPR",IF(AP83&gt;=0.95,"DRPR")))))</f>
        <v>OG</v>
      </c>
      <c r="AV83">
        <f>SUM(R83,U83,X83,AA83,AD83,AG83,AJ83,AM83)</f>
        <v>23</v>
      </c>
      <c r="AW83">
        <f>SUM(S83,V83,Y83,AB83,AE83,AH83,AK83,AN83)</f>
        <v>55</v>
      </c>
    </row>
    <row r="84" spans="1:49" ht="3" customHeight="1" x14ac:dyDescent="0.2">
      <c r="P84" s="16"/>
      <c r="AS84" s="19"/>
    </row>
    <row r="85" spans="1:49" x14ac:dyDescent="0.2">
      <c r="A85" s="9">
        <v>4920</v>
      </c>
      <c r="B85" s="10"/>
      <c r="D85" s="11" t="str">
        <f>VLOOKUP(A85,[1]leden!A$1:C$65536,2,FALSE)</f>
        <v>HEERWEGH Robert</v>
      </c>
      <c r="E85" s="12"/>
      <c r="F85" s="12"/>
      <c r="G85" s="12"/>
      <c r="H85" s="12"/>
      <c r="I85" s="12"/>
      <c r="J85" s="13"/>
      <c r="L85" s="14" t="str">
        <f>VLOOKUP(A85,[1]leden!A$1:C$65536,3,FALSE)</f>
        <v>K.SNBA</v>
      </c>
      <c r="M85" s="15"/>
      <c r="O85" s="16" t="str">
        <f>VLOOKUP(A85,[1]leden!A$1:F$65536,6,FALSE)</f>
        <v>2°</v>
      </c>
      <c r="P85" s="16">
        <f>VLOOKUP(A85,[1]leden!A$1:D$65536,4,FALSE)</f>
        <v>0</v>
      </c>
      <c r="R85" s="16">
        <v>20</v>
      </c>
      <c r="S85" s="16">
        <v>58</v>
      </c>
      <c r="AP85" s="17">
        <f>ROUNDDOWN(AV85/AW85,3)</f>
        <v>0.34399999999999997</v>
      </c>
      <c r="AQ85" s="18"/>
      <c r="AS85" s="19" t="str">
        <f>IF(AP85&lt;0.495,"OG",IF(AND(AP85&gt;=0.495,AP85&lt;0.61),"MG",IF(AND(AP85&gt;=0.61,AP85&lt;0.765),"PR",IF(AND(AP85&gt;=0.795,AP85&lt;0.95),"DPR",IF(AP85&gt;=0.95,"DRPR")))))</f>
        <v>OG</v>
      </c>
      <c r="AV85">
        <f>SUM(R85,U85,X85,AA85,AD85,AG85,AJ85,AM85)</f>
        <v>20</v>
      </c>
      <c r="AW85">
        <f>SUM(S85,V85,Y85,AB85,AE85,AH85,AK85,AN85)</f>
        <v>58</v>
      </c>
    </row>
    <row r="86" spans="1:49" ht="3.75" customHeight="1" x14ac:dyDescent="0.2">
      <c r="R86" s="20"/>
      <c r="S86" s="20"/>
      <c r="T86" s="20"/>
      <c r="U86" s="20"/>
      <c r="V86" s="20"/>
      <c r="W86" s="20"/>
      <c r="X86" s="20"/>
      <c r="Y86" s="20"/>
      <c r="Z86" s="20"/>
      <c r="AA86" s="20"/>
      <c r="AB86" s="20"/>
      <c r="AC86" s="20"/>
      <c r="AD86" s="20"/>
      <c r="AE86" s="20"/>
      <c r="AF86" s="20"/>
      <c r="AG86" s="20"/>
      <c r="AH86" s="20"/>
      <c r="AI86" s="20"/>
      <c r="AJ86" s="20"/>
      <c r="AK86" s="20"/>
      <c r="AP86" s="20"/>
      <c r="AQ86" s="20"/>
      <c r="AR86" s="20"/>
      <c r="AS86" s="20"/>
    </row>
    <row r="87" spans="1:49" x14ac:dyDescent="0.2">
      <c r="A87" s="9">
        <v>4466</v>
      </c>
      <c r="B87" s="10"/>
      <c r="D87" s="11" t="str">
        <f>VLOOKUP(A87,[1]leden!A$1:C$65536,2,FALSE)</f>
        <v>TREMERIE Walter</v>
      </c>
      <c r="E87" s="12"/>
      <c r="F87" s="12"/>
      <c r="G87" s="12"/>
      <c r="H87" s="12"/>
      <c r="I87" s="12"/>
      <c r="J87" s="13"/>
      <c r="L87" s="14" t="str">
        <f>VLOOKUP(A87,[1]leden!A$1:C$65536,3,FALSE)</f>
        <v>GS</v>
      </c>
      <c r="M87" s="15"/>
      <c r="O87" s="16" t="str">
        <f>VLOOKUP(A87,[1]leden!A$1:F$65536,6,FALSE)</f>
        <v>2°</v>
      </c>
      <c r="P87" s="16">
        <f>VLOOKUP(A87,[1]leden!A$1:D$65536,4,FALSE)</f>
        <v>0</v>
      </c>
      <c r="R87" s="16">
        <v>15</v>
      </c>
      <c r="S87" s="16">
        <v>57</v>
      </c>
      <c r="AP87" s="17">
        <f>ROUNDDOWN(AV87/AW87,3)</f>
        <v>0.26300000000000001</v>
      </c>
      <c r="AQ87" s="18"/>
      <c r="AS87" s="19" t="str">
        <f>IF(AP87&lt;0.495,"OG",IF(AND(AP87&gt;=0.495,AP87&lt;0.61),"MG",IF(AND(AP87&gt;=0.61,AP87&lt;0.765),"PR",IF(AND(AP87&gt;=0.795,AP87&lt;0.95),"DPR",IF(AP87&gt;=0.95,"DRPR")))))</f>
        <v>OG</v>
      </c>
      <c r="AV87">
        <f>SUM(R87,U87,X87,AA87,AD87,AG87,AJ87,AM87)</f>
        <v>15</v>
      </c>
      <c r="AW87">
        <f>SUM(S87,V87,Y87,AB87,AE87,AH87,AK87,AN87)</f>
        <v>57</v>
      </c>
    </row>
    <row r="88" spans="1:49" ht="4.5" customHeight="1" x14ac:dyDescent="0.2">
      <c r="P88" s="16"/>
      <c r="AS88" s="19"/>
    </row>
    <row r="89" spans="1:49" x14ac:dyDescent="0.2">
      <c r="A89" s="9">
        <v>9063</v>
      </c>
      <c r="B89" s="10"/>
      <c r="D89" s="11" t="str">
        <f>VLOOKUP(A89,[1]leden!A$1:C$65536,2,FALSE)</f>
        <v>DE BECK Clery</v>
      </c>
      <c r="E89" s="12"/>
      <c r="F89" s="12"/>
      <c r="G89" s="12"/>
      <c r="H89" s="12"/>
      <c r="I89" s="12"/>
      <c r="J89" s="13"/>
      <c r="L89" s="14" t="str">
        <f>VLOOKUP(A89,[1]leden!A$1:C$65536,3,FALSE)</f>
        <v>K.STER</v>
      </c>
      <c r="M89" s="15"/>
      <c r="O89" s="16" t="str">
        <f>VLOOKUP(A89,[1]leden!A$1:F$65536,6,FALSE)</f>
        <v>2°</v>
      </c>
      <c r="P89" s="16">
        <f>VLOOKUP(A89,[1]leden!A$1:D$65536,4,FALSE)</f>
        <v>0</v>
      </c>
      <c r="R89" s="16">
        <v>25</v>
      </c>
      <c r="S89" s="16">
        <v>79</v>
      </c>
      <c r="AP89" s="17">
        <f>ROUNDDOWN(AV89/AW89,3)</f>
        <v>0.316</v>
      </c>
      <c r="AQ89" s="18"/>
      <c r="AS89" s="19" t="str">
        <f>IF(AP89&lt;0.495,"OG",IF(AND(AP89&gt;=0.495,AP89&lt;0.61),"MG",IF(AND(AP89&gt;=0.61,AP89&lt;0.765),"PR",IF(AND(AP89&gt;=0.795,AP89&lt;0.95),"DPR",IF(AP89&gt;=0.95,"DRPR")))))</f>
        <v>OG</v>
      </c>
      <c r="AV89">
        <f>SUM(R89,U89,X89,AA89,AD89,AG89,AJ89,AM89)</f>
        <v>25</v>
      </c>
      <c r="AW89">
        <f>SUM(S89,V89,Y89,AB89,AE89,AH89,AK89,AN89)</f>
        <v>79</v>
      </c>
    </row>
    <row r="90" spans="1:49" ht="3" customHeight="1" x14ac:dyDescent="0.2">
      <c r="P90" s="16"/>
      <c r="AS90" s="19"/>
    </row>
    <row r="91" spans="1:49" x14ac:dyDescent="0.2">
      <c r="A91" s="9">
        <v>8535</v>
      </c>
      <c r="B91" s="10"/>
      <c r="D91" s="11" t="str">
        <f>VLOOKUP(A91,[1]leden!A$1:C$65536,2,FALSE)</f>
        <v>DE WIN Guy</v>
      </c>
      <c r="E91" s="12"/>
      <c r="F91" s="12"/>
      <c r="G91" s="12"/>
      <c r="H91" s="12"/>
      <c r="I91" s="12"/>
      <c r="J91" s="13"/>
      <c r="L91" s="14" t="str">
        <f>VLOOKUP(A91,[1]leden!A$1:C$65536,3,FALSE)</f>
        <v>K.STER</v>
      </c>
      <c r="M91" s="15"/>
      <c r="O91" s="16" t="str">
        <f>VLOOKUP(A91,[1]leden!A$1:F$65536,6,FALSE)</f>
        <v>2°</v>
      </c>
      <c r="P91" s="16">
        <f>VLOOKUP(A91,[1]leden!A$1:D$65536,4,FALSE)</f>
        <v>0</v>
      </c>
      <c r="R91" s="16">
        <v>27</v>
      </c>
      <c r="S91" s="16">
        <v>58</v>
      </c>
      <c r="AP91" s="17">
        <f>ROUNDDOWN(AV91/AW91,3)</f>
        <v>0.46500000000000002</v>
      </c>
      <c r="AQ91" s="18"/>
      <c r="AS91" s="19" t="str">
        <f>IF(AP91&lt;0.495,"OG",IF(AND(AP91&gt;=0.495,AP91&lt;0.61),"MG",IF(AND(AP91&gt;=0.61,AP91&lt;0.765),"PR",IF(AND(AP91&gt;=0.795,AP91&lt;0.95),"DPR",IF(AP91&gt;=0.95,"DRPR")))))</f>
        <v>OG</v>
      </c>
      <c r="AV91">
        <f>SUM(R91,U91,X91,AA91,AD91,AG91,AJ91,AM91)</f>
        <v>27</v>
      </c>
      <c r="AW91">
        <f>SUM(S91,V91,Y91,AB91,AE91,AH91,AK91,AN91)</f>
        <v>58</v>
      </c>
    </row>
    <row r="92" spans="1:49" ht="4.5" customHeight="1" x14ac:dyDescent="0.2">
      <c r="P92" s="16"/>
    </row>
    <row r="93" spans="1:49" x14ac:dyDescent="0.2">
      <c r="A93" s="9">
        <v>4301</v>
      </c>
      <c r="B93" s="10"/>
      <c r="D93" s="11" t="str">
        <f>VLOOKUP(A93,[1]leden!A$1:C$65536,2,FALSE)</f>
        <v>VAN GOETHEM Glenn</v>
      </c>
      <c r="E93" s="12"/>
      <c r="F93" s="12"/>
      <c r="G93" s="12"/>
      <c r="H93" s="12"/>
      <c r="I93" s="12"/>
      <c r="J93" s="13"/>
      <c r="L93" s="14" t="str">
        <f>VLOOKUP(A93,[1]leden!A$1:C$65536,3,FALSE)</f>
        <v>SMA</v>
      </c>
      <c r="M93" s="15"/>
      <c r="O93" s="16" t="str">
        <f>VLOOKUP(A93,[1]leden!A$1:F$65536,6,FALSE)</f>
        <v>2°</v>
      </c>
      <c r="P93" s="16">
        <f>VLOOKUP(A93,[1]leden!A$1:D$65536,4,FALSE)</f>
        <v>0</v>
      </c>
      <c r="R93" s="16">
        <v>25</v>
      </c>
      <c r="S93" s="16">
        <v>59</v>
      </c>
      <c r="AP93" s="17">
        <f>ROUNDDOWN(AV93/AW93,3)</f>
        <v>0.42299999999999999</v>
      </c>
      <c r="AQ93" s="18"/>
      <c r="AS93" s="19" t="str">
        <f>IF(AP93&lt;0.495,"OG",IF(AND(AP93&gt;=0.495,AP93&lt;0.61),"MG",IF(AND(AP93&gt;=0.61,AP93&lt;0.765),"PR",IF(AND(AP93&gt;=0.795,AP93&lt;0.95),"DPR",IF(AP93&gt;=0.95,"DRPR")))))</f>
        <v>OG</v>
      </c>
      <c r="AV93">
        <f>SUM(R93,U93,X93,AA93,AD93,AG93,AJ93,AM93)</f>
        <v>25</v>
      </c>
      <c r="AW93">
        <f>SUM(S93,V93,Y93,AB93,AE93,AH93,AK93,AN93)</f>
        <v>59</v>
      </c>
    </row>
    <row r="94" spans="1:49" ht="3" customHeight="1" x14ac:dyDescent="0.2">
      <c r="R94" s="20"/>
      <c r="S94" s="20"/>
      <c r="T94" s="20"/>
      <c r="U94" s="20"/>
      <c r="V94" s="20"/>
      <c r="W94" s="20"/>
      <c r="X94" s="20"/>
      <c r="Y94" s="20"/>
      <c r="Z94" s="20"/>
      <c r="AA94" s="20"/>
      <c r="AB94" s="20"/>
      <c r="AC94" s="20"/>
      <c r="AD94" s="20"/>
      <c r="AE94" s="20"/>
      <c r="AF94" s="20"/>
      <c r="AG94" s="20"/>
      <c r="AH94" s="20"/>
      <c r="AI94" s="20"/>
      <c r="AJ94" s="20"/>
      <c r="AK94" s="20"/>
      <c r="AP94" s="20"/>
      <c r="AQ94" s="20"/>
      <c r="AR94" s="20"/>
      <c r="AS94" s="20"/>
    </row>
    <row r="95" spans="1:49" x14ac:dyDescent="0.2">
      <c r="A95" s="9">
        <v>4778</v>
      </c>
      <c r="B95" s="10"/>
      <c r="D95" s="11" t="str">
        <f>VLOOKUP(A95,[1]leden!A$1:C$65536,2,FALSE)</f>
        <v>LEYN Philippe</v>
      </c>
      <c r="E95" s="12"/>
      <c r="F95" s="12"/>
      <c r="G95" s="12"/>
      <c r="H95" s="12"/>
      <c r="I95" s="12"/>
      <c r="J95" s="13"/>
      <c r="L95" s="14" t="str">
        <f>VLOOKUP(A95,[1]leden!A$1:C$65536,3,FALSE)</f>
        <v>DOS</v>
      </c>
      <c r="M95" s="15"/>
      <c r="O95" s="16" t="str">
        <f>VLOOKUP(A95,[1]leden!A$1:F$65536,6,FALSE)</f>
        <v>2°</v>
      </c>
      <c r="P95" s="16">
        <f>VLOOKUP(A95,[1]leden!A$1:D$65536,4,FALSE)</f>
        <v>0</v>
      </c>
      <c r="R95" s="16">
        <v>32</v>
      </c>
      <c r="S95" s="16">
        <v>57</v>
      </c>
      <c r="AP95" s="17">
        <f>ROUNDDOWN(AV95/AW95,3)</f>
        <v>0.56100000000000005</v>
      </c>
      <c r="AQ95" s="18"/>
      <c r="AS95" s="19" t="str">
        <f>IF(AP95&lt;0.495,"OG",IF(AND(AP95&gt;=0.495,AP95&lt;0.61),"MG",IF(AND(AP95&gt;=0.61,AP95&lt;0.765),"PR",IF(AND(AP95&gt;=0.795,AP95&lt;0.95),"DPR",IF(AP95&gt;=0.95,"DRPR")))))</f>
        <v>MG</v>
      </c>
      <c r="AV95">
        <f>SUM(R95,U95,X95,AA95,AD95,AG95,AJ95,AM95)</f>
        <v>32</v>
      </c>
      <c r="AW95">
        <f>SUM(S95,V95,Y95,AB95,AE95,AH95,AK95,AN95)</f>
        <v>57</v>
      </c>
    </row>
    <row r="96" spans="1:49" ht="6" customHeight="1" x14ac:dyDescent="0.2">
      <c r="P96" s="16"/>
    </row>
    <row r="97" spans="1:49" x14ac:dyDescent="0.2">
      <c r="A97" s="9">
        <v>8090</v>
      </c>
      <c r="B97" s="10"/>
      <c r="D97" s="11" t="str">
        <f>VLOOKUP(A97,[1]leden!A$1:C$65536,2,FALSE)</f>
        <v>VANLAUWE Stephan</v>
      </c>
      <c r="E97" s="12"/>
      <c r="F97" s="12"/>
      <c r="G97" s="12"/>
      <c r="H97" s="12"/>
      <c r="I97" s="12"/>
      <c r="J97" s="13"/>
      <c r="L97" s="14" t="str">
        <f>VLOOKUP(A97,[1]leden!A$1:C$65536,3,FALSE)</f>
        <v>DOS</v>
      </c>
      <c r="M97" s="15"/>
      <c r="O97" s="16" t="str">
        <f>VLOOKUP(A97,[1]leden!A$1:F$65536,6,FALSE)</f>
        <v>2°</v>
      </c>
      <c r="P97" s="16">
        <f>VLOOKUP(A97,[1]leden!A$1:D$65536,4,FALSE)</f>
        <v>0</v>
      </c>
      <c r="R97" s="16">
        <v>27</v>
      </c>
      <c r="S97" s="16">
        <v>63</v>
      </c>
      <c r="AP97" s="17">
        <f>ROUNDDOWN(AV97/AW97,3)</f>
        <v>0.42799999999999999</v>
      </c>
      <c r="AQ97" s="18"/>
      <c r="AS97" s="19" t="str">
        <f>IF(AP97&lt;0.405,"OG",IF(AND(AP97&gt;=0.405,AP97&lt;0.495),"MG",IF(AND(AP97&gt;=0.495,AP97&lt;0.61),"PR",IF(AND(AP97&gt;=0.61,AP97&lt;0.765),"DPR",IF(AND(AP97&gt;=0.765,AP97&lt;0.95),"DRPR")))))</f>
        <v>MG</v>
      </c>
      <c r="AV97">
        <f>SUM(R97,U97,X97,AA97,AD97,AG97,AJ97,AM97)</f>
        <v>27</v>
      </c>
      <c r="AW97">
        <f>SUM(S97,V97,Y97,AB97,AE97,AH97,AK97,AN97)</f>
        <v>63</v>
      </c>
    </row>
    <row r="98" spans="1:49" ht="3" customHeight="1" x14ac:dyDescent="0.2">
      <c r="R98" s="20"/>
      <c r="S98" s="20"/>
      <c r="T98" s="20"/>
      <c r="U98" s="20"/>
      <c r="V98" s="20"/>
      <c r="W98" s="20"/>
      <c r="X98" s="20"/>
      <c r="Y98" s="20"/>
      <c r="Z98" s="20"/>
      <c r="AA98" s="20"/>
      <c r="AB98" s="20"/>
      <c r="AC98" s="20"/>
      <c r="AD98" s="20"/>
      <c r="AE98" s="20"/>
      <c r="AF98" s="20"/>
      <c r="AG98" s="20"/>
      <c r="AH98" s="20"/>
      <c r="AI98" s="20"/>
      <c r="AJ98" s="20"/>
      <c r="AK98" s="20"/>
      <c r="AP98" s="20"/>
      <c r="AQ98" s="20"/>
      <c r="AR98" s="20"/>
      <c r="AS98" s="20"/>
    </row>
    <row r="99" spans="1:49" x14ac:dyDescent="0.2">
      <c r="A99" s="9">
        <v>8888</v>
      </c>
      <c r="B99" s="10"/>
      <c r="D99" s="11" t="str">
        <f>VLOOKUP(A99,[1]leden!A$1:C$65536,2,FALSE)</f>
        <v>DE MEYER Erik</v>
      </c>
      <c r="E99" s="12"/>
      <c r="F99" s="12"/>
      <c r="G99" s="12"/>
      <c r="H99" s="12"/>
      <c r="I99" s="12"/>
      <c r="J99" s="13"/>
      <c r="L99" s="14" t="str">
        <f>VLOOKUP(A99,[1]leden!A$1:C$65536,3,FALSE)</f>
        <v>UN</v>
      </c>
      <c r="M99" s="15"/>
      <c r="O99" s="16" t="str">
        <f>VLOOKUP(A99,[1]leden!A$1:F$65536,6,FALSE)</f>
        <v>1°</v>
      </c>
      <c r="P99" s="16">
        <f>VLOOKUP(A99,[1]leden!A$1:D$65536,4,FALSE)</f>
        <v>0</v>
      </c>
      <c r="R99" s="16">
        <v>32</v>
      </c>
      <c r="S99" s="16">
        <v>82</v>
      </c>
      <c r="AP99" s="17">
        <f>ROUNDDOWN(AV99/AW99,3)</f>
        <v>0.39</v>
      </c>
      <c r="AQ99" s="18"/>
      <c r="AS99" s="19" t="str">
        <f>IF(AP99&lt;0.61,"OG",IF(AND(AP99&gt;=0.61,AP99&lt;0.765),"MG",IF(AND(AP99&gt;=0.765,AP99&lt;0.95),"PR",IF(AP99&gt;=0.95,"DPR"))))</f>
        <v>OG</v>
      </c>
      <c r="AV99">
        <f>SUM(R99,U99,X99,AA99,AD99,AG99,AJ99,AM99)</f>
        <v>32</v>
      </c>
      <c r="AW99">
        <f>SUM(S99,V99,Y99,AB99,AE99,AH99,AK99,AN99)</f>
        <v>82</v>
      </c>
    </row>
    <row r="100" spans="1:49" ht="3" customHeight="1" x14ac:dyDescent="0.2">
      <c r="R100" s="20"/>
      <c r="S100" s="20"/>
      <c r="T100" s="20"/>
      <c r="U100" s="20"/>
      <c r="V100" s="20"/>
      <c r="W100" s="20"/>
      <c r="X100" s="20"/>
      <c r="Y100" s="20"/>
      <c r="Z100" s="20"/>
      <c r="AA100" s="20"/>
      <c r="AB100" s="20"/>
      <c r="AC100" s="20"/>
      <c r="AD100" s="20"/>
      <c r="AE100" s="20"/>
      <c r="AF100" s="20"/>
      <c r="AG100" s="20"/>
      <c r="AH100" s="20"/>
      <c r="AI100" s="20"/>
      <c r="AJ100" s="20"/>
      <c r="AK100" s="20"/>
      <c r="AP100" s="20"/>
      <c r="AQ100" s="20"/>
      <c r="AR100" s="20"/>
      <c r="AS100" s="20"/>
    </row>
    <row r="101" spans="1:49" x14ac:dyDescent="0.2">
      <c r="A101" s="9">
        <v>4267</v>
      </c>
      <c r="B101" s="10"/>
      <c r="D101" s="11" t="str">
        <f>VLOOKUP(A101,[1]leden!A$1:C$65536,2,FALSE)</f>
        <v>THOMAS Peter</v>
      </c>
      <c r="E101" s="12"/>
      <c r="F101" s="12"/>
      <c r="G101" s="12"/>
      <c r="H101" s="12"/>
      <c r="I101" s="12"/>
      <c r="J101" s="13"/>
      <c r="L101" s="14" t="str">
        <f>VLOOKUP(A101,[1]leden!A$1:C$65536,3,FALSE)</f>
        <v>K.BR</v>
      </c>
      <c r="M101" s="15"/>
      <c r="O101" s="16" t="str">
        <f>VLOOKUP(A101,[1]leden!A$1:F$65536,6,FALSE)</f>
        <v>1°</v>
      </c>
      <c r="P101" s="16">
        <f>VLOOKUP(A101,[1]leden!A$1:D$65536,4,FALSE)</f>
        <v>0</v>
      </c>
      <c r="R101" s="16">
        <v>26</v>
      </c>
      <c r="S101" s="16">
        <v>49</v>
      </c>
      <c r="AP101" s="17">
        <f>ROUNDDOWN(AV101/AW101,3)</f>
        <v>0.53</v>
      </c>
      <c r="AQ101" s="18"/>
      <c r="AS101" s="19" t="str">
        <f>IF(AP101&lt;0.61,"OG",IF(AND(AP101&gt;=0.61,AP101&lt;0.765),"MG",IF(AND(AP101&gt;=0.765,AP101&lt;0.95),"PR",IF(AP101&gt;=0.95,"DPR"))))</f>
        <v>OG</v>
      </c>
      <c r="AV101">
        <f>SUM(R101,U101,X101,AA101,AD101,AG101,AJ101,AM101)</f>
        <v>26</v>
      </c>
      <c r="AW101">
        <f>SUM(S101,V101,Y101,AB101,AE101,AH101,AK101,AN101)</f>
        <v>49</v>
      </c>
    </row>
    <row r="102" spans="1:49" ht="3.75" customHeight="1" x14ac:dyDescent="0.2">
      <c r="P102" s="16"/>
    </row>
    <row r="103" spans="1:49" x14ac:dyDescent="0.2">
      <c r="A103" s="9">
        <v>4545</v>
      </c>
      <c r="B103" s="10"/>
      <c r="D103" s="11" t="str">
        <f>VLOOKUP(A103,[1]leden!A$1:C$65536,2,FALSE)</f>
        <v>GOETHALS Armand</v>
      </c>
      <c r="E103" s="12"/>
      <c r="F103" s="12"/>
      <c r="G103" s="12"/>
      <c r="H103" s="12"/>
      <c r="I103" s="12"/>
      <c r="J103" s="13"/>
      <c r="L103" s="14" t="str">
        <f>VLOOKUP(A103,[1]leden!A$1:C$65536,3,FALSE)</f>
        <v>K.EBC</v>
      </c>
      <c r="M103" s="15"/>
      <c r="O103" s="16" t="str">
        <f>VLOOKUP(A103,[1]leden!A$1:F$65536,6,FALSE)</f>
        <v>1°</v>
      </c>
      <c r="P103" s="16">
        <f>VLOOKUP(A103,[1]leden!A$1:D$65536,4,FALSE)</f>
        <v>0</v>
      </c>
      <c r="R103" s="16">
        <v>27</v>
      </c>
      <c r="S103" s="16">
        <v>45</v>
      </c>
      <c r="AP103" s="17">
        <f>ROUNDDOWN(AV103/AW103,3)</f>
        <v>0.6</v>
      </c>
      <c r="AQ103" s="18"/>
      <c r="AS103" s="19" t="str">
        <f>IF(AP103&lt;0.61,"OG",IF(AND(AP103&gt;=0.61,AP103&lt;0.765),"MG",IF(AND(AP103&gt;=0.765,AP103&lt;0.95),"PR",IF(AP103&gt;=0.95,"DPR"))))</f>
        <v>OG</v>
      </c>
      <c r="AV103">
        <f>SUM(R103,U103,X103,AA103,AD103,AG103,AJ103,AM103)</f>
        <v>27</v>
      </c>
      <c r="AW103">
        <f>SUM(S103,V103,Y103,AB103,AE103,AH103,AK103,AN103)</f>
        <v>45</v>
      </c>
    </row>
    <row r="104" spans="1:49" ht="4.5" customHeight="1" x14ac:dyDescent="0.2">
      <c r="P104" s="16"/>
    </row>
    <row r="105" spans="1:49" x14ac:dyDescent="0.2">
      <c r="A105" s="9">
        <v>4473</v>
      </c>
      <c r="B105" s="10"/>
      <c r="D105" s="11" t="str">
        <f>VLOOKUP(A105,[1]leden!A$1:C$65536,2,FALSE)</f>
        <v>DE BAETS Ronny</v>
      </c>
      <c r="E105" s="12"/>
      <c r="F105" s="12"/>
      <c r="G105" s="12"/>
      <c r="H105" s="12"/>
      <c r="I105" s="12"/>
      <c r="J105" s="13"/>
      <c r="L105" s="14" t="str">
        <f>VLOOKUP(A105,[1]leden!A$1:C$65536,3,FALSE)</f>
        <v>K.EBC</v>
      </c>
      <c r="M105" s="15"/>
      <c r="O105" s="16" t="str">
        <f>VLOOKUP(A105,[1]leden!A$1:F$65536,6,FALSE)</f>
        <v>1°</v>
      </c>
      <c r="P105" s="16">
        <f>VLOOKUP(A105,[1]leden!A$1:D$65536,4,FALSE)</f>
        <v>0</v>
      </c>
      <c r="R105" s="16">
        <v>33</v>
      </c>
      <c r="S105" s="16">
        <v>70</v>
      </c>
      <c r="AP105" s="17">
        <f>ROUNDDOWN(AV105/AW105,3)</f>
        <v>0.47099999999999997</v>
      </c>
      <c r="AQ105" s="18"/>
      <c r="AS105" s="19" t="str">
        <f>IF(AP105&lt;0.61,"OG",IF(AND(AP105&gt;=0.61,AP105&lt;0.765),"MG",IF(AND(AP105&gt;=0.765,AP105&lt;0.95),"PR",IF(AP105&gt;=0.95,"DPR"))))</f>
        <v>OG</v>
      </c>
      <c r="AV105">
        <f>SUM(R105,U105,X105,AA105,AD105,AG105,AJ105,AM105)</f>
        <v>33</v>
      </c>
      <c r="AW105">
        <f>SUM(S105,V105,Y105,AB105,AE105,AH105,AK105,AN105)</f>
        <v>70</v>
      </c>
    </row>
    <row r="106" spans="1:49" ht="4.5" customHeight="1" x14ac:dyDescent="0.2">
      <c r="P106" s="16"/>
    </row>
    <row r="107" spans="1:49" x14ac:dyDescent="0.2">
      <c r="A107" s="9">
        <v>6709</v>
      </c>
      <c r="B107" s="10"/>
      <c r="D107" s="11" t="str">
        <f>VLOOKUP(A107,[1]leden!A$1:C$65536,2,FALSE)</f>
        <v>WELVAERT Yves</v>
      </c>
      <c r="E107" s="12"/>
      <c r="F107" s="12"/>
      <c r="G107" s="12"/>
      <c r="H107" s="12"/>
      <c r="I107" s="12"/>
      <c r="J107" s="13"/>
      <c r="L107" s="14" t="str">
        <f>VLOOKUP(A107,[1]leden!A$1:C$65536,3,FALSE)</f>
        <v>K.EBC</v>
      </c>
      <c r="M107" s="15"/>
      <c r="O107" s="16" t="str">
        <f>VLOOKUP(A107,[1]leden!A$1:F$65536,6,FALSE)</f>
        <v>1°</v>
      </c>
      <c r="P107" s="16">
        <f>VLOOKUP(A107,[1]leden!A$1:D$65536,4,FALSE)</f>
        <v>0</v>
      </c>
      <c r="R107" s="16">
        <v>25</v>
      </c>
      <c r="S107" s="16">
        <v>40</v>
      </c>
      <c r="AP107" s="17">
        <f>ROUNDDOWN(AV107/AW107,3)</f>
        <v>0.625</v>
      </c>
      <c r="AQ107" s="18"/>
      <c r="AS107" s="19" t="str">
        <f>IF(AP107&lt;0.61,"OG",IF(AND(AP107&gt;=0.61,AP107&lt;0.765),"MG",IF(AND(AP107&gt;=0.765,AP107&lt;0.95),"PR",IF(AP107&gt;=0.95,"DPR"))))</f>
        <v>MG</v>
      </c>
      <c r="AV107">
        <f>SUM(R107,U107,X107,AA107,AD107,AG107,AJ107,AM107)</f>
        <v>25</v>
      </c>
      <c r="AW107">
        <f>SUM(S107,V107,Y107,AB107,AE107,AH107,AK107,AN107)</f>
        <v>40</v>
      </c>
    </row>
    <row r="108" spans="1:49" ht="3.75" customHeight="1" x14ac:dyDescent="0.2">
      <c r="A108" s="21"/>
      <c r="B108" s="21"/>
      <c r="C108" s="21"/>
      <c r="D108" s="21"/>
      <c r="E108" s="21"/>
      <c r="F108" s="21"/>
      <c r="G108" s="21"/>
      <c r="H108" s="21"/>
      <c r="I108" s="21"/>
      <c r="J108" s="21"/>
      <c r="K108" s="21"/>
      <c r="L108" s="21"/>
      <c r="M108" s="21"/>
      <c r="N108" s="21"/>
      <c r="O108" s="21"/>
      <c r="P108" s="21"/>
      <c r="Q108" s="21"/>
      <c r="R108" s="21"/>
      <c r="S108" s="21"/>
      <c r="T108" s="21"/>
      <c r="U108" s="21"/>
      <c r="V108" s="21"/>
      <c r="W108" s="21"/>
      <c r="X108" s="21"/>
      <c r="Y108" s="21"/>
      <c r="Z108" s="21"/>
      <c r="AA108" s="21"/>
      <c r="AB108" s="21"/>
      <c r="AC108" s="21"/>
      <c r="AD108" s="21"/>
      <c r="AE108" s="21"/>
      <c r="AF108" s="21"/>
      <c r="AG108" s="21"/>
      <c r="AH108" s="21"/>
      <c r="AI108" s="21"/>
      <c r="AJ108" s="21"/>
      <c r="AK108" s="21"/>
      <c r="AL108" s="21"/>
      <c r="AM108" s="21"/>
      <c r="AN108" s="21"/>
      <c r="AO108" s="21"/>
      <c r="AP108" s="21"/>
      <c r="AQ108" s="21"/>
      <c r="AR108" s="21"/>
      <c r="AS108" s="21"/>
      <c r="AT108" s="21"/>
      <c r="AU108" s="21"/>
      <c r="AV108" s="21"/>
      <c r="AW108" s="21"/>
    </row>
    <row r="109" spans="1:49" x14ac:dyDescent="0.2">
      <c r="A109" s="9">
        <v>4561</v>
      </c>
      <c r="B109" s="10"/>
      <c r="D109" s="11" t="str">
        <f>VLOOKUP(A109,[1]leden!A$1:C$65536,2,FALSE)</f>
        <v>VAN DAMME Etienne</v>
      </c>
      <c r="E109" s="12"/>
      <c r="F109" s="12"/>
      <c r="G109" s="12"/>
      <c r="H109" s="12"/>
      <c r="I109" s="12"/>
      <c r="J109" s="13"/>
      <c r="L109" s="14" t="str">
        <f>VLOOKUP(A109,[1]leden!A$1:C$65536,3,FALSE)</f>
        <v>K.EBC</v>
      </c>
      <c r="M109" s="15"/>
      <c r="O109" s="16" t="str">
        <f>VLOOKUP(A109,[1]leden!A$1:F$65536,6,FALSE)</f>
        <v>1°</v>
      </c>
      <c r="P109" s="16">
        <f>VLOOKUP(A109,[1]leden!A$1:D$65536,4,FALSE)</f>
        <v>0</v>
      </c>
      <c r="R109" s="16">
        <v>31</v>
      </c>
      <c r="S109" s="16">
        <v>70</v>
      </c>
      <c r="AP109" s="17">
        <f>ROUNDDOWN(AV109/AW109,3)</f>
        <v>0.442</v>
      </c>
      <c r="AQ109" s="18"/>
      <c r="AS109" s="19" t="str">
        <f>IF(AP109&lt;0.61,"OG",IF(AND(AP109&gt;=0.61,AP109&lt;0.765),"MG",IF(AND(AP109&gt;=0.765,AP109&lt;0.95),"PR",IF(AP109&gt;=0.95,"DPR"))))</f>
        <v>OG</v>
      </c>
      <c r="AV109">
        <f>SUM(R109,U109,X109,AA109,AD109,AG109,AJ109,AM109)</f>
        <v>31</v>
      </c>
      <c r="AW109">
        <f>SUM(S109,V109,Y109,AB109,AE109,AH109,AK109,AN109)</f>
        <v>70</v>
      </c>
    </row>
    <row r="110" spans="1:49" ht="2.25" customHeight="1" x14ac:dyDescent="0.2">
      <c r="R110" s="20"/>
      <c r="S110" s="20"/>
      <c r="T110" s="20"/>
      <c r="U110" s="20"/>
      <c r="V110" s="20"/>
      <c r="W110" s="20"/>
      <c r="X110" s="20"/>
      <c r="Y110" s="20"/>
      <c r="Z110" s="20"/>
      <c r="AA110" s="20"/>
      <c r="AB110" s="20"/>
      <c r="AC110" s="20"/>
      <c r="AD110" s="20"/>
      <c r="AE110" s="20"/>
      <c r="AF110" s="20"/>
      <c r="AG110" s="20"/>
      <c r="AH110" s="20"/>
      <c r="AI110" s="20"/>
      <c r="AJ110" s="20"/>
      <c r="AK110" s="20"/>
      <c r="AL110" s="20"/>
      <c r="AM110" s="20"/>
      <c r="AN110" s="20"/>
      <c r="AO110" s="20"/>
      <c r="AP110" s="20"/>
      <c r="AQ110" s="20"/>
      <c r="AR110" s="20"/>
      <c r="AS110" s="20"/>
    </row>
    <row r="111" spans="1:49" x14ac:dyDescent="0.2">
      <c r="A111" s="9">
        <v>4269</v>
      </c>
      <c r="B111" s="10"/>
      <c r="D111" s="11" t="str">
        <f>VLOOKUP(A111,[1]leden!A$1:C$65536,2,FALSE)</f>
        <v>TRATSAERT Daniel</v>
      </c>
      <c r="E111" s="12"/>
      <c r="F111" s="12"/>
      <c r="G111" s="12"/>
      <c r="H111" s="12"/>
      <c r="I111" s="12"/>
      <c r="J111" s="13"/>
      <c r="L111" s="14" t="str">
        <f>VLOOKUP(A111,[1]leden!A$1:C$65536,3,FALSE)</f>
        <v>OBA</v>
      </c>
      <c r="M111" s="15"/>
      <c r="O111" s="16" t="str">
        <f>VLOOKUP(A111,[1]leden!A$1:F$65536,6,FALSE)</f>
        <v>1°</v>
      </c>
      <c r="P111" s="16">
        <f>VLOOKUP(A111,[1]leden!A$1:D$65536,4,FALSE)</f>
        <v>0</v>
      </c>
      <c r="R111" s="16">
        <v>24</v>
      </c>
      <c r="S111" s="16">
        <v>68</v>
      </c>
      <c r="AP111" s="17">
        <f>ROUNDDOWN(AV111/AW111,3)</f>
        <v>0.35199999999999998</v>
      </c>
      <c r="AQ111" s="18"/>
      <c r="AS111" s="19" t="str">
        <f>IF(AP111&lt;0.61,"OG",IF(AND(AP111&gt;=0.61,AP111&lt;0.765),"MG",IF(AND(AP111&gt;=0.765,AP111&lt;0.95),"PR",IF(AP111&gt;=0.95,"DPR"))))</f>
        <v>OG</v>
      </c>
      <c r="AV111">
        <f>SUM(R111,U111,X111,AA111,AD111,AG111,AJ111,AM111)</f>
        <v>24</v>
      </c>
      <c r="AW111">
        <f>SUM(S111,V111,Y111,AB111,AE111,AH111,AK111,AN111)</f>
        <v>68</v>
      </c>
    </row>
    <row r="112" spans="1:49" ht="3" customHeight="1" x14ac:dyDescent="0.2">
      <c r="A112" s="21"/>
      <c r="B112" s="21"/>
      <c r="C112" s="21"/>
      <c r="D112" s="21"/>
      <c r="E112" s="21"/>
      <c r="F112" s="21"/>
      <c r="G112" s="21"/>
      <c r="H112" s="21"/>
      <c r="I112" s="21"/>
      <c r="J112" s="21"/>
      <c r="K112" s="21"/>
      <c r="L112" s="21"/>
      <c r="M112" s="21"/>
      <c r="N112" s="21"/>
      <c r="O112" s="21"/>
      <c r="P112" s="21"/>
      <c r="Q112" s="21"/>
      <c r="R112" s="21"/>
      <c r="S112" s="21"/>
      <c r="T112" s="21"/>
      <c r="U112" s="21"/>
      <c r="V112" s="21"/>
      <c r="W112" s="21"/>
      <c r="X112" s="21"/>
      <c r="Y112" s="21"/>
      <c r="Z112" s="21"/>
      <c r="AA112" s="21"/>
      <c r="AB112" s="21"/>
      <c r="AC112" s="21"/>
      <c r="AD112" s="21"/>
      <c r="AE112" s="21"/>
      <c r="AF112" s="21"/>
      <c r="AG112" s="21"/>
      <c r="AH112" s="21"/>
      <c r="AI112" s="21"/>
      <c r="AJ112" s="21"/>
      <c r="AK112" s="21"/>
      <c r="AL112" s="21"/>
      <c r="AM112" s="21"/>
      <c r="AN112" s="21"/>
      <c r="AO112" s="21"/>
      <c r="AP112" s="21"/>
      <c r="AQ112" s="21"/>
      <c r="AR112" s="21"/>
      <c r="AS112" s="21"/>
      <c r="AT112" s="21"/>
      <c r="AU112" s="21"/>
      <c r="AV112" s="21"/>
      <c r="AW112" s="21"/>
    </row>
    <row r="113" spans="1:49" x14ac:dyDescent="0.2">
      <c r="A113" s="9">
        <v>4907</v>
      </c>
      <c r="B113" s="10"/>
      <c r="D113" s="11" t="str">
        <f>VLOOKUP(A113,[1]leden!A$1:C$65536,2,FALSE)</f>
        <v>CORNELISSEN Pierre</v>
      </c>
      <c r="E113" s="12"/>
      <c r="F113" s="12"/>
      <c r="G113" s="12"/>
      <c r="H113" s="12"/>
      <c r="I113" s="12"/>
      <c r="J113" s="13"/>
      <c r="L113" s="14" t="str">
        <f>VLOOKUP(A113,[1]leden!A$1:C$65536,3,FALSE)</f>
        <v>K.SNBA</v>
      </c>
      <c r="M113" s="15"/>
      <c r="O113" s="16" t="str">
        <f>VLOOKUP(A113,[1]leden!A$1:F$65536,6,FALSE)</f>
        <v>1°</v>
      </c>
      <c r="P113" s="16">
        <f>VLOOKUP(A113,[1]leden!A$1:D$65536,4,FALSE)</f>
        <v>0</v>
      </c>
      <c r="R113" s="16">
        <v>29</v>
      </c>
      <c r="S113" s="16">
        <v>39</v>
      </c>
      <c r="AP113" s="17">
        <f>ROUNDDOWN(AV113/AW113,3)</f>
        <v>0.74299999999999999</v>
      </c>
      <c r="AQ113" s="18"/>
      <c r="AS113" s="19" t="str">
        <f>IF(AP113&lt;0.61,"OG",IF(AND(AP113&gt;=0.61,AP113&lt;0.765),"MG",IF(AND(AP113&gt;=0.765,AP113&lt;0.95),"PR",IF(AP113&gt;=0.95,"DPR"))))</f>
        <v>MG</v>
      </c>
      <c r="AV113">
        <f>SUM(R113,U113,X113,AA113,AD113,AG113,AJ113,AM113)</f>
        <v>29</v>
      </c>
      <c r="AW113">
        <f>SUM(S113,V113,Y113,AB113,AE113,AH113,AK113,AN113)</f>
        <v>39</v>
      </c>
    </row>
    <row r="114" spans="1:49" ht="3" customHeight="1" x14ac:dyDescent="0.2">
      <c r="R114" s="20"/>
      <c r="S114" s="20"/>
      <c r="T114" s="20"/>
      <c r="U114" s="20"/>
      <c r="V114" s="20"/>
      <c r="W114" s="20"/>
      <c r="X114" s="20"/>
      <c r="Y114" s="20"/>
      <c r="Z114" s="20"/>
      <c r="AA114" s="20"/>
      <c r="AB114" s="20"/>
      <c r="AC114" s="20"/>
      <c r="AD114" s="20"/>
      <c r="AE114" s="20"/>
      <c r="AF114" s="20"/>
      <c r="AG114" s="20"/>
      <c r="AH114" s="20"/>
      <c r="AI114" s="20"/>
      <c r="AJ114" s="20"/>
      <c r="AK114" s="20"/>
      <c r="AL114" s="20"/>
      <c r="AM114" s="20"/>
      <c r="AN114" s="20"/>
      <c r="AO114" s="20"/>
      <c r="AP114" s="20"/>
      <c r="AQ114" s="20"/>
      <c r="AR114" s="20"/>
      <c r="AS114" s="20"/>
    </row>
    <row r="115" spans="1:49" x14ac:dyDescent="0.2">
      <c r="A115" s="9">
        <v>1989</v>
      </c>
      <c r="B115" s="10"/>
      <c r="D115" s="11" t="str">
        <f>VLOOKUP(A115,[1]leden!A$1:C$65536,2,FALSE)</f>
        <v>PROOST Eddy</v>
      </c>
      <c r="E115" s="12"/>
      <c r="F115" s="12"/>
      <c r="G115" s="12"/>
      <c r="H115" s="12"/>
      <c r="I115" s="12"/>
      <c r="J115" s="13"/>
      <c r="L115" s="14" t="str">
        <f>VLOOKUP(A115,[1]leden!A$1:C$65536,3,FALSE)</f>
        <v>BCGQ</v>
      </c>
      <c r="M115" s="15"/>
      <c r="O115" s="16" t="str">
        <f>VLOOKUP(A115,[1]leden!A$1:F$65536,6,FALSE)</f>
        <v>1°</v>
      </c>
      <c r="P115" s="16">
        <f>VLOOKUP(A115,[1]leden!A$1:D$65536,4,FALSE)</f>
        <v>0</v>
      </c>
      <c r="R115" s="16">
        <v>29</v>
      </c>
      <c r="S115" s="16">
        <v>83</v>
      </c>
      <c r="AP115" s="17">
        <f>ROUNDDOWN(AV115/AW115,3)</f>
        <v>0.34899999999999998</v>
      </c>
      <c r="AQ115" s="18"/>
      <c r="AS115" s="19" t="str">
        <f>IF(AP115&lt;0.61,"OG",IF(AND(AP115&gt;=0.61,AP115&lt;0.765),"MG",IF(AND(AP115&gt;=0.765,AP115&lt;0.95),"PR",IF(AP115&gt;=0.95,"DPR"))))</f>
        <v>OG</v>
      </c>
      <c r="AV115">
        <f>SUM(R115,U115,X115,AA115,AD115,AG115,AJ115,AM115)</f>
        <v>29</v>
      </c>
      <c r="AW115">
        <f>SUM(S115,V115,Y115,AB115,AE115,AH115,AK115,AN115)</f>
        <v>83</v>
      </c>
    </row>
    <row r="116" spans="1:49" ht="4.5" customHeight="1" x14ac:dyDescent="0.2">
      <c r="A116" s="21"/>
      <c r="B116" s="21"/>
      <c r="C116" s="21"/>
      <c r="D116" s="21"/>
      <c r="E116" s="21"/>
      <c r="F116" s="21"/>
      <c r="G116" s="21"/>
      <c r="H116" s="21"/>
      <c r="I116" s="21"/>
      <c r="J116" s="21"/>
      <c r="K116" s="21"/>
      <c r="L116" s="21"/>
      <c r="M116" s="21"/>
      <c r="N116" s="21"/>
      <c r="O116" s="21"/>
      <c r="P116" s="21"/>
      <c r="Q116" s="21"/>
      <c r="R116" s="21"/>
      <c r="S116" s="21"/>
      <c r="T116" s="21"/>
      <c r="U116" s="21"/>
      <c r="V116" s="21"/>
      <c r="W116" s="21"/>
      <c r="X116" s="21"/>
      <c r="Y116" s="21"/>
      <c r="Z116" s="21"/>
      <c r="AA116" s="21"/>
      <c r="AB116" s="21"/>
      <c r="AC116" s="21"/>
      <c r="AD116" s="21"/>
      <c r="AE116" s="21"/>
      <c r="AF116" s="21"/>
      <c r="AG116" s="21"/>
      <c r="AH116" s="21"/>
      <c r="AI116" s="21"/>
      <c r="AJ116" s="21"/>
      <c r="AK116" s="21"/>
      <c r="AL116" s="21"/>
      <c r="AM116" s="21"/>
      <c r="AN116" s="21"/>
      <c r="AO116" s="21"/>
      <c r="AP116" s="21"/>
      <c r="AQ116" s="21"/>
      <c r="AR116" s="21"/>
      <c r="AS116" s="21"/>
      <c r="AT116" s="21"/>
      <c r="AU116" s="21"/>
      <c r="AV116" s="21"/>
      <c r="AW116" s="21"/>
    </row>
    <row r="117" spans="1:49" x14ac:dyDescent="0.2">
      <c r="A117" s="9">
        <v>6097</v>
      </c>
      <c r="B117" s="10"/>
      <c r="D117" s="11" t="str">
        <f>VLOOKUP(A117,[1]leden!A$1:C$65536,2,FALSE)</f>
        <v>VAN DE VOORDE Johan</v>
      </c>
      <c r="E117" s="12"/>
      <c r="F117" s="12"/>
      <c r="G117" s="12"/>
      <c r="H117" s="12"/>
      <c r="I117" s="12"/>
      <c r="J117" s="13"/>
      <c r="L117" s="14" t="str">
        <f>VLOOKUP(A117,[1]leden!A$1:C$65536,3,FALSE)</f>
        <v>K.EBC</v>
      </c>
      <c r="M117" s="15"/>
      <c r="O117" s="16" t="str">
        <f>VLOOKUP(A117,[1]leden!A$1:F$65536,6,FALSE)</f>
        <v>exc</v>
      </c>
      <c r="P117" s="16">
        <f>VLOOKUP(A117,[1]leden!A$1:D$65536,4,FALSE)</f>
        <v>0</v>
      </c>
      <c r="R117" s="16">
        <v>37</v>
      </c>
      <c r="S117" s="16">
        <v>52</v>
      </c>
      <c r="AP117" s="17">
        <f>ROUNDDOWN(AV117/AW117,3)</f>
        <v>0.71099999999999997</v>
      </c>
      <c r="AQ117" s="18"/>
      <c r="AS117" s="19" t="str">
        <f>IF(AP117&lt;0.765,"OG",IF(AND(AP117&gt;=0.765,AP117&lt;0.95),"MG",IF(AP117&gt;=0.95,"PR")))</f>
        <v>OG</v>
      </c>
      <c r="AV117">
        <f>SUM(R117,U117,X117,AA117,AD117,AG117,AJ117,AM117)</f>
        <v>37</v>
      </c>
      <c r="AW117">
        <f>SUM(S117,V117,Y117,AB117,AE117,AH117,AK117,AN117)</f>
        <v>52</v>
      </c>
    </row>
    <row r="118" spans="1:49" ht="3" customHeight="1" x14ac:dyDescent="0.2">
      <c r="P118" s="16"/>
    </row>
    <row r="119" spans="1:49" x14ac:dyDescent="0.2">
      <c r="A119" s="9">
        <v>1344</v>
      </c>
      <c r="B119" s="10"/>
      <c r="D119" s="11" t="str">
        <f>VLOOKUP(A119,[1]leden!A$1:C$65536,2,FALSE)</f>
        <v>VERHAEGEN Marc</v>
      </c>
      <c r="E119" s="12"/>
      <c r="F119" s="12"/>
      <c r="G119" s="12"/>
      <c r="H119" s="12"/>
      <c r="I119" s="12"/>
      <c r="J119" s="13"/>
      <c r="L119" s="14" t="str">
        <f>VLOOKUP(A119,[1]leden!A$1:C$65536,3,FALSE)</f>
        <v>ODM</v>
      </c>
      <c r="M119" s="15"/>
      <c r="O119" s="16" t="str">
        <f>VLOOKUP(A119,[1]leden!A$1:F$65536,6,FALSE)</f>
        <v>exc</v>
      </c>
      <c r="P119" s="16">
        <f>VLOOKUP(A119,[1]leden!A$1:D$65536,4,FALSE)</f>
        <v>0</v>
      </c>
      <c r="R119" s="16">
        <v>21</v>
      </c>
      <c r="S119" s="16">
        <v>44</v>
      </c>
      <c r="X119" t="s">
        <v>6</v>
      </c>
      <c r="AP119" s="17">
        <f>ROUNDDOWN(AV119/AW119,3)</f>
        <v>0.47699999999999998</v>
      </c>
      <c r="AQ119" s="18"/>
      <c r="AS119" s="19" t="str">
        <f>IF(AP119&lt;0.765,"OG",IF(AND(AP119&gt;=0.765,AP119&lt;0.95),"MG",IF(AP119&gt;=0.95,"PR")))</f>
        <v>OG</v>
      </c>
      <c r="AV119">
        <f>SUM(R119,U119,X119,AA119,AD119,AG119,AJ119,AM119)</f>
        <v>21</v>
      </c>
      <c r="AW119">
        <f>SUM(S119,V119,Y119,AB119,AE119,AH119,AK119,AN119)</f>
        <v>44</v>
      </c>
    </row>
    <row r="120" spans="1:49" ht="3" customHeight="1" x14ac:dyDescent="0.2">
      <c r="P120" s="16"/>
    </row>
    <row r="121" spans="1:49" x14ac:dyDescent="0.2">
      <c r="A121" s="9">
        <v>4361</v>
      </c>
      <c r="B121" s="10"/>
      <c r="D121" s="11" t="str">
        <f>VLOOKUP(A121,[1]leden!A$1:C$65536,2,FALSE)</f>
        <v>MANGELINCKX Nico</v>
      </c>
      <c r="E121" s="12"/>
      <c r="F121" s="12"/>
      <c r="G121" s="12"/>
      <c r="H121" s="12"/>
      <c r="I121" s="12"/>
      <c r="J121" s="13"/>
      <c r="L121" s="14" t="str">
        <f>VLOOKUP(A121,[1]leden!A$1:C$65536,3,FALSE)</f>
        <v>KOH</v>
      </c>
      <c r="M121" s="15"/>
      <c r="O121" s="16" t="str">
        <f>VLOOKUP(A121,[1]leden!A$1:F$65536,6,FALSE)</f>
        <v>exc</v>
      </c>
      <c r="P121" s="16">
        <f>VLOOKUP(A121,[1]leden!A$1:D$65536,4,FALSE)</f>
        <v>0</v>
      </c>
      <c r="R121" s="16">
        <v>25</v>
      </c>
      <c r="S121" s="16">
        <v>64</v>
      </c>
      <c r="AP121" s="17">
        <f>ROUNDDOWN(AV121/AW121,3)</f>
        <v>0.39</v>
      </c>
      <c r="AQ121" s="18"/>
      <c r="AS121" s="19" t="str">
        <f>IF(AP121&lt;0.765,"OG",IF(AND(AP121&gt;=0.765,AP121&lt;0.95),"MG",IF(AP121&gt;=0.95,"PR")))</f>
        <v>OG</v>
      </c>
      <c r="AV121">
        <f>SUM(R121,U121,X121,AA121,AD121,AG121,AJ121,AM121)</f>
        <v>25</v>
      </c>
      <c r="AW121">
        <f>SUM(S121,V121,Y121,AB121,AE121,AH121,AK121,AN121)</f>
        <v>64</v>
      </c>
    </row>
    <row r="122" spans="1:49" ht="3.75" customHeight="1" x14ac:dyDescent="0.2">
      <c r="P122" s="16"/>
    </row>
    <row r="123" spans="1:49" x14ac:dyDescent="0.2">
      <c r="A123" s="9">
        <v>6743</v>
      </c>
      <c r="B123" s="10"/>
      <c r="D123" s="11" t="str">
        <f>VLOOKUP(A123,[1]leden!A$1:C$65536,2,FALSE)</f>
        <v>DE RUYTE Tom</v>
      </c>
      <c r="E123" s="12"/>
      <c r="F123" s="12"/>
      <c r="G123" s="12"/>
      <c r="H123" s="12"/>
      <c r="I123" s="12"/>
      <c r="J123" s="13"/>
      <c r="L123" s="14" t="str">
        <f>VLOOKUP(A123,[1]leden!A$1:C$65536,3,FALSE)</f>
        <v>K.SNBA</v>
      </c>
      <c r="M123" s="15"/>
      <c r="O123" s="16" t="str">
        <f>VLOOKUP(A123,[1]leden!A$1:F$65536,6,FALSE)</f>
        <v>exc</v>
      </c>
      <c r="P123" s="16">
        <f>VLOOKUP(A123,[1]leden!A$1:D$65536,4,FALSE)</f>
        <v>0</v>
      </c>
      <c r="R123" s="16">
        <v>30</v>
      </c>
      <c r="S123" s="16">
        <v>58</v>
      </c>
      <c r="AP123" s="17">
        <f>ROUNDDOWN(AV123/AW123,3)</f>
        <v>0.51700000000000002</v>
      </c>
      <c r="AQ123" s="18"/>
      <c r="AS123" s="19" t="str">
        <f>IF(AP123&lt;0.765,"OG",IF(AND(AP123&gt;=0.765,AP123&lt;0.95),"MG",IF(AP123&gt;=0.95,"PR")))</f>
        <v>OG</v>
      </c>
      <c r="AV123">
        <f>SUM(R123,U123,X123,AA123,AD123,AG123,AJ123,AM123)</f>
        <v>30</v>
      </c>
      <c r="AW123">
        <f>SUM(S123,V123,Y123,AB123,AE123,AH123,AK123,AN123)</f>
        <v>58</v>
      </c>
    </row>
    <row r="124" spans="1:49" x14ac:dyDescent="0.2">
      <c r="A124" s="9">
        <v>4407</v>
      </c>
      <c r="B124" s="10"/>
      <c r="D124" s="11" t="str">
        <f>VLOOKUP(A124,[1]leden!A$1:C$65536,2,FALSE)</f>
        <v>STEELS Dieter</v>
      </c>
      <c r="E124" s="12"/>
      <c r="F124" s="12"/>
      <c r="G124" s="12"/>
      <c r="H124" s="12"/>
      <c r="I124" s="12"/>
      <c r="J124" s="13"/>
      <c r="L124" s="14" t="str">
        <f>VLOOKUP(A124,[1]leden!A$1:C$65536,3,FALSE)</f>
        <v>UN</v>
      </c>
      <c r="M124" s="15"/>
      <c r="O124" s="16" t="str">
        <f>VLOOKUP(A124,[1]leden!A$1:F$65536,6,FALSE)</f>
        <v>exc</v>
      </c>
      <c r="P124" s="16">
        <f>VLOOKUP(A124,[1]leden!A$1:D$65536,4,FALSE)</f>
        <v>0</v>
      </c>
      <c r="R124" s="16">
        <v>37</v>
      </c>
      <c r="S124" s="16">
        <v>61</v>
      </c>
      <c r="AP124" s="17">
        <f>ROUNDDOWN(AV124/AW124,3)</f>
        <v>0.60599999999999998</v>
      </c>
      <c r="AQ124" s="18"/>
      <c r="AS124" s="19" t="str">
        <f>IF(AP124&lt;0.765,"OG",IF(AND(AP124&gt;=0.765,AP124&lt;0.95),"MG",IF(AP124&gt;=0.95,"PR")))</f>
        <v>OG</v>
      </c>
      <c r="AV124">
        <f>SUM(R124,U124,X124,AA124,AD124,AG124,AJ124,AM124)</f>
        <v>37</v>
      </c>
      <c r="AW124">
        <f>SUM(S124,V124,Y124,AB124,AE124,AH124,AK124,AN124)</f>
        <v>61</v>
      </c>
    </row>
    <row r="125" spans="1:49" ht="3" customHeight="1" x14ac:dyDescent="0.2">
      <c r="A125" s="21"/>
      <c r="B125" s="21"/>
      <c r="C125" s="21"/>
      <c r="D125" s="21"/>
      <c r="E125" s="21"/>
      <c r="F125" s="21"/>
      <c r="G125" s="21"/>
      <c r="H125" s="21"/>
      <c r="I125" s="21"/>
      <c r="J125" s="21"/>
      <c r="K125" s="21"/>
      <c r="L125" s="21"/>
      <c r="M125" s="21"/>
      <c r="N125" s="21"/>
      <c r="O125" s="21"/>
      <c r="P125" s="21"/>
      <c r="Q125" s="21"/>
      <c r="R125" s="21"/>
      <c r="S125" s="21"/>
      <c r="T125" s="21"/>
      <c r="U125" s="21"/>
      <c r="V125" s="21"/>
      <c r="W125" s="21"/>
      <c r="X125" s="21"/>
      <c r="Y125" s="21"/>
      <c r="Z125" s="21"/>
      <c r="AA125" s="21"/>
      <c r="AB125" s="21"/>
      <c r="AC125" s="21"/>
      <c r="AD125" s="21"/>
      <c r="AE125" s="21"/>
      <c r="AF125" s="21"/>
      <c r="AG125" s="21"/>
      <c r="AH125" s="21"/>
      <c r="AI125" s="21"/>
      <c r="AJ125" s="21"/>
      <c r="AK125" s="21"/>
      <c r="AL125" s="21"/>
      <c r="AM125" s="21"/>
      <c r="AN125" s="21"/>
      <c r="AO125" s="21"/>
      <c r="AP125" s="21"/>
      <c r="AQ125" s="21"/>
      <c r="AR125" s="21"/>
      <c r="AS125" s="21"/>
      <c r="AT125" s="21"/>
      <c r="AU125" s="21"/>
      <c r="AV125" s="21"/>
      <c r="AW125" s="21"/>
    </row>
    <row r="126" spans="1:49" x14ac:dyDescent="0.2">
      <c r="A126" s="9">
        <v>4513</v>
      </c>
      <c r="B126" s="10"/>
      <c r="D126" s="11" t="str">
        <f>VLOOKUP(A126,[1]leden!A$1:C$65536,2,FALSE)</f>
        <v>DUYTSCHAEVER Peter</v>
      </c>
      <c r="E126" s="12"/>
      <c r="F126" s="12"/>
      <c r="G126" s="12"/>
      <c r="H126" s="12"/>
      <c r="I126" s="12"/>
      <c r="J126" s="13"/>
      <c r="L126" s="14" t="str">
        <f>VLOOKUP(A126,[1]leden!A$1:C$65536,3,FALSE)</f>
        <v>UN</v>
      </c>
      <c r="M126" s="15"/>
      <c r="O126" s="16" t="str">
        <f>VLOOKUP(A126,[1]leden!A$1:F$65536,6,FALSE)</f>
        <v>hfd</v>
      </c>
      <c r="P126" s="16">
        <f>VLOOKUP(A126,[1]leden!A$1:D$65536,4,FALSE)</f>
        <v>0</v>
      </c>
      <c r="R126" s="16">
        <v>48</v>
      </c>
      <c r="S126" s="16">
        <v>64</v>
      </c>
      <c r="AP126" s="17">
        <f>ROUNDDOWN(AV126/AW126,3)</f>
        <v>0.75</v>
      </c>
      <c r="AQ126" s="18"/>
      <c r="AS126" s="19" t="str">
        <f>IF(AP126&lt;0.95,"OG",IF(AP126&gt;=0.95,"MG"))</f>
        <v>OG</v>
      </c>
      <c r="AV126">
        <f>SUM(R126,U126,X126,AA126,AD126,AG126,AJ126,AM126)</f>
        <v>48</v>
      </c>
      <c r="AW126">
        <f>SUM(S126,V126,Y126,AB126,AE126,AH126,AK126,AN126)</f>
        <v>64</v>
      </c>
    </row>
    <row r="127" spans="1:49" ht="3.75" customHeight="1" x14ac:dyDescent="0.2">
      <c r="A127" s="21"/>
      <c r="B127" s="21"/>
      <c r="C127" s="21"/>
      <c r="D127" s="21"/>
      <c r="E127" s="21"/>
      <c r="F127" s="21"/>
      <c r="G127" s="21"/>
      <c r="H127" s="21"/>
      <c r="I127" s="21"/>
      <c r="J127" s="21"/>
      <c r="K127" s="21"/>
      <c r="L127" s="21"/>
      <c r="M127" s="21"/>
      <c r="N127" s="21"/>
      <c r="O127" s="21"/>
      <c r="P127" s="21"/>
      <c r="Q127" s="21"/>
      <c r="R127" s="21"/>
      <c r="S127" s="21"/>
      <c r="T127" s="21"/>
      <c r="U127" s="21"/>
      <c r="V127" s="21"/>
      <c r="W127" s="21"/>
      <c r="X127" s="21"/>
      <c r="Y127" s="21"/>
      <c r="Z127" s="21"/>
      <c r="AA127" s="21"/>
      <c r="AB127" s="21"/>
      <c r="AC127" s="21"/>
      <c r="AD127" s="21"/>
      <c r="AE127" s="21"/>
      <c r="AF127" s="21"/>
      <c r="AG127" s="21"/>
      <c r="AH127" s="21"/>
      <c r="AI127" s="21"/>
      <c r="AJ127" s="21"/>
      <c r="AK127" s="21"/>
      <c r="AL127" s="21"/>
      <c r="AM127" s="21"/>
      <c r="AN127" s="21"/>
      <c r="AO127" s="21"/>
      <c r="AP127" s="21"/>
      <c r="AQ127" s="21"/>
      <c r="AR127" s="21"/>
      <c r="AS127" s="21"/>
      <c r="AT127" s="21"/>
      <c r="AU127" s="21"/>
      <c r="AV127" s="21"/>
      <c r="AW127" s="21"/>
    </row>
    <row r="128" spans="1:49" x14ac:dyDescent="0.2">
      <c r="A128" s="9">
        <v>1022</v>
      </c>
      <c r="B128" s="10"/>
      <c r="D128" s="11" t="str">
        <f>VLOOKUP(A128,[1]leden!A$1:C$65536,2,FALSE)</f>
        <v>MENHEER Leslie</v>
      </c>
      <c r="E128" s="12"/>
      <c r="F128" s="12"/>
      <c r="G128" s="12"/>
      <c r="H128" s="12"/>
      <c r="I128" s="12"/>
      <c r="J128" s="13"/>
      <c r="L128" s="14" t="str">
        <f>VLOOKUP(A128,[1]leden!A$1:C$65536,3,FALSE)</f>
        <v>K.EBC</v>
      </c>
      <c r="M128" s="15"/>
      <c r="O128" s="16" t="str">
        <f>VLOOKUP(A128,[1]leden!A$1:F$65536,6,FALSE)</f>
        <v>hfd</v>
      </c>
      <c r="P128" s="16">
        <f>VLOOKUP(A128,[1]leden!A$1:D$65536,4,FALSE)</f>
        <v>0</v>
      </c>
      <c r="R128" s="16">
        <v>50</v>
      </c>
      <c r="S128" s="16">
        <v>73</v>
      </c>
      <c r="AP128" s="17">
        <f>ROUNDDOWN(AV128/AW128,3)</f>
        <v>0.68400000000000005</v>
      </c>
      <c r="AQ128" s="18"/>
      <c r="AS128" s="19" t="str">
        <f>IF(AP128&lt;0.95,"OG",IF(AP128&gt;=0.95,"MG"))</f>
        <v>OG</v>
      </c>
      <c r="AV128">
        <f>SUM(R128,U128,X128,AA128,AD128,AG128,AJ128,AM128)</f>
        <v>50</v>
      </c>
      <c r="AW128">
        <f>SUM(S128,V128,Y128,AB128,AE128,AH128,AK128,AN128)</f>
        <v>73</v>
      </c>
    </row>
    <row r="129" spans="1:49" ht="3" customHeight="1" x14ac:dyDescent="0.2">
      <c r="A129" s="21"/>
      <c r="B129" s="21"/>
      <c r="C129" s="21"/>
      <c r="D129" s="21"/>
      <c r="E129" s="21"/>
      <c r="F129" s="21"/>
      <c r="G129" s="21"/>
      <c r="H129" s="21"/>
      <c r="I129" s="21"/>
      <c r="J129" s="21"/>
      <c r="K129" s="21"/>
      <c r="L129" s="21"/>
      <c r="M129" s="21"/>
      <c r="N129" s="21"/>
      <c r="O129" s="21"/>
      <c r="P129" s="21"/>
      <c r="Q129" s="21"/>
      <c r="R129" s="21"/>
      <c r="S129" s="21"/>
      <c r="T129" s="21"/>
      <c r="U129" s="21"/>
      <c r="V129" s="21"/>
      <c r="W129" s="21"/>
      <c r="X129" s="21"/>
      <c r="Y129" s="21"/>
      <c r="Z129" s="21"/>
      <c r="AA129" s="21"/>
      <c r="AB129" s="21"/>
      <c r="AC129" s="21"/>
      <c r="AD129" s="21"/>
      <c r="AE129" s="21"/>
      <c r="AF129" s="21"/>
      <c r="AG129" s="21"/>
      <c r="AH129" s="21"/>
      <c r="AI129" s="21"/>
      <c r="AJ129" s="21"/>
      <c r="AK129" s="21"/>
      <c r="AL129" s="21"/>
      <c r="AM129" s="21"/>
      <c r="AN129" s="21"/>
      <c r="AO129" s="21"/>
      <c r="AP129" s="21"/>
      <c r="AQ129" s="21"/>
      <c r="AR129" s="21"/>
      <c r="AS129" s="21"/>
      <c r="AT129" s="21"/>
      <c r="AU129" s="21"/>
      <c r="AV129" s="21"/>
      <c r="AW129" s="21"/>
    </row>
    <row r="130" spans="1:49" x14ac:dyDescent="0.2">
      <c r="A130" s="23" t="s">
        <v>7</v>
      </c>
      <c r="B130" s="23"/>
      <c r="C130" s="24"/>
      <c r="D130" s="25"/>
      <c r="E130" s="25"/>
      <c r="F130" s="25"/>
      <c r="G130" s="25"/>
      <c r="H130" s="25"/>
      <c r="I130" s="25"/>
      <c r="J130" s="25"/>
      <c r="K130" s="24"/>
      <c r="L130" s="26"/>
      <c r="M130" s="26"/>
      <c r="N130" s="24"/>
      <c r="O130" s="27"/>
      <c r="P130" s="24"/>
      <c r="Q130" s="24"/>
      <c r="R130" s="28"/>
      <c r="S130" s="28"/>
      <c r="T130" s="21"/>
      <c r="U130" s="21"/>
      <c r="V130" s="21"/>
      <c r="W130" s="21"/>
      <c r="X130" s="21"/>
      <c r="Y130" s="21"/>
      <c r="Z130" s="21"/>
      <c r="AA130" s="21"/>
      <c r="AB130" s="21"/>
      <c r="AC130" s="21"/>
      <c r="AD130" s="21"/>
      <c r="AE130" s="21"/>
      <c r="AF130" s="21"/>
      <c r="AG130" s="21"/>
      <c r="AH130" s="21"/>
      <c r="AI130" s="21"/>
      <c r="AJ130" s="21"/>
      <c r="AK130" s="21"/>
      <c r="AL130" s="21"/>
      <c r="AM130" s="21"/>
      <c r="AN130" s="21"/>
      <c r="AO130" s="21"/>
      <c r="AP130" s="29"/>
      <c r="AQ130" s="29"/>
      <c r="AR130" s="21"/>
      <c r="AS130" s="22"/>
      <c r="AT130" s="21"/>
      <c r="AU130" s="21"/>
      <c r="AV130" s="21"/>
      <c r="AW130" s="21"/>
    </row>
    <row r="131" spans="1:49" ht="3.75" customHeight="1" x14ac:dyDescent="0.2">
      <c r="A131" s="21"/>
      <c r="B131" s="21"/>
      <c r="C131" s="21"/>
      <c r="D131" s="21"/>
      <c r="E131" s="21"/>
      <c r="F131" s="21"/>
      <c r="G131" s="21"/>
      <c r="H131" s="21"/>
      <c r="I131" s="21"/>
      <c r="J131" s="21"/>
      <c r="K131" s="21"/>
      <c r="L131" s="21"/>
      <c r="M131" s="21"/>
      <c r="N131" s="21"/>
      <c r="O131" s="21"/>
      <c r="P131" s="21"/>
      <c r="Q131" s="21"/>
      <c r="R131" s="21"/>
      <c r="S131" s="21"/>
      <c r="T131" s="21"/>
      <c r="U131" s="21"/>
      <c r="V131" s="21"/>
      <c r="W131" s="21"/>
      <c r="X131" s="21"/>
      <c r="Y131" s="21"/>
      <c r="Z131" s="21"/>
      <c r="AA131" s="21"/>
      <c r="AB131" s="21"/>
      <c r="AC131" s="21"/>
      <c r="AD131" s="21"/>
      <c r="AE131" s="21"/>
      <c r="AF131" s="21"/>
      <c r="AG131" s="21"/>
      <c r="AH131" s="21"/>
      <c r="AI131" s="21"/>
      <c r="AJ131" s="21"/>
      <c r="AK131" s="21"/>
      <c r="AL131" s="21"/>
      <c r="AM131" s="21"/>
      <c r="AN131" s="21"/>
      <c r="AO131" s="21"/>
      <c r="AP131" s="21"/>
      <c r="AQ131" s="21"/>
      <c r="AR131" s="21"/>
      <c r="AS131" s="21"/>
      <c r="AT131" s="21"/>
      <c r="AU131" s="21"/>
      <c r="AV131" s="21"/>
      <c r="AW131" s="21"/>
    </row>
    <row r="132" spans="1:49" x14ac:dyDescent="0.2">
      <c r="A132" s="9">
        <v>8660</v>
      </c>
      <c r="B132" s="10"/>
      <c r="D132" s="11" t="str">
        <f>VLOOKUP(A132,[1]leden!A$1:C$65536,2,FALSE)</f>
        <v>TEMMERMAN Eduard</v>
      </c>
      <c r="E132" s="12"/>
      <c r="F132" s="12"/>
      <c r="G132" s="12"/>
      <c r="H132" s="12"/>
      <c r="I132" s="12"/>
      <c r="J132" s="13"/>
      <c r="L132" s="14" t="str">
        <f>VLOOKUP(A132,[1]leden!A$1:C$65536,3,FALSE)</f>
        <v>UN</v>
      </c>
      <c r="M132" s="15"/>
      <c r="O132" s="16" t="str">
        <f>VLOOKUP(A132,[1]leden!A$1:F$65536,6,FALSE)</f>
        <v>5°</v>
      </c>
      <c r="P132" s="16">
        <f>VLOOKUP(A132,[1]leden!A$1:D$65536,4,FALSE)</f>
        <v>0</v>
      </c>
      <c r="R132" s="16">
        <v>12</v>
      </c>
      <c r="S132" s="16">
        <v>74</v>
      </c>
      <c r="U132">
        <v>14</v>
      </c>
      <c r="V132">
        <v>56</v>
      </c>
      <c r="AP132" s="17">
        <f>ROUNDDOWN(AV132/AW132,3)</f>
        <v>0.2</v>
      </c>
      <c r="AQ132" s="18"/>
      <c r="AS132" s="19" t="str">
        <f>IF(AP132&lt;0.275,"OG",IF(AND(AP132&gt;=0.275,AP132&lt;0.335),"MG",IF(AND(AP132&gt;=0.355,AP132&lt;0.405),"PR",IF(AND(AP132&gt;=0.405,AP132&lt;0.495),"DPR",IF(AND(AP132&gt;=0.495,AP132&lt;0.61),"DRPR")))))</f>
        <v>OG</v>
      </c>
      <c r="AV132">
        <f>SUM(R132,U132,X132,AA132,AD132,AG132,AJ132,AM132)</f>
        <v>26</v>
      </c>
      <c r="AW132">
        <f>SUM(S132,V132,Y132,AB132,AE132,AH132,AK132,AN132)</f>
        <v>130</v>
      </c>
    </row>
    <row r="133" spans="1:49" ht="4.5" customHeight="1" x14ac:dyDescent="0.2">
      <c r="A133" s="21"/>
      <c r="B133" s="21"/>
      <c r="C133" s="21"/>
      <c r="D133" s="21"/>
      <c r="E133" s="21"/>
      <c r="F133" s="21"/>
      <c r="G133" s="21"/>
      <c r="H133" s="21"/>
      <c r="I133" s="21"/>
      <c r="J133" s="21"/>
      <c r="K133" s="21"/>
      <c r="L133" s="21"/>
      <c r="M133" s="21"/>
      <c r="N133" s="21"/>
      <c r="O133" s="21"/>
      <c r="P133" s="21"/>
      <c r="Q133" s="21"/>
      <c r="R133" s="21"/>
      <c r="S133" s="21"/>
      <c r="T133" s="21"/>
      <c r="U133" s="21"/>
      <c r="V133" s="21"/>
      <c r="W133" s="21"/>
      <c r="X133" s="21"/>
      <c r="Y133" s="21"/>
      <c r="Z133" s="21"/>
      <c r="AA133" s="21"/>
      <c r="AB133" s="21"/>
      <c r="AC133" s="21"/>
      <c r="AD133" s="21"/>
      <c r="AE133" s="21"/>
      <c r="AF133" s="21"/>
      <c r="AG133" s="21"/>
      <c r="AH133" s="21"/>
      <c r="AI133" s="21"/>
      <c r="AJ133" s="21"/>
      <c r="AK133" s="21"/>
      <c r="AL133" s="21"/>
      <c r="AM133" s="21"/>
      <c r="AN133" s="21"/>
      <c r="AO133" s="21"/>
      <c r="AP133" s="21"/>
      <c r="AQ133" s="21"/>
      <c r="AR133" s="21"/>
      <c r="AS133" s="21"/>
      <c r="AT133" s="21"/>
      <c r="AU133" s="21"/>
      <c r="AV133" s="21"/>
      <c r="AW133" s="21"/>
    </row>
    <row r="134" spans="1:49" x14ac:dyDescent="0.2">
      <c r="A134" s="9">
        <v>6232</v>
      </c>
      <c r="B134" s="10"/>
      <c r="D134" s="11" t="str">
        <f>VLOOKUP(A134,[1]leden!A$1:C$65536,2,FALSE)</f>
        <v>VAN DEN BERG Bertus</v>
      </c>
      <c r="E134" s="12"/>
      <c r="F134" s="12"/>
      <c r="G134" s="12"/>
      <c r="H134" s="12"/>
      <c r="I134" s="12"/>
      <c r="J134" s="13"/>
      <c r="L134" s="14" t="str">
        <f>VLOOKUP(A134,[1]leden!A$1:C$65536,3,FALSE)</f>
        <v>VILV</v>
      </c>
      <c r="M134" s="15"/>
      <c r="O134" s="16" t="str">
        <f>VLOOKUP(A134,[1]leden!A$1:F$65536,6,FALSE)</f>
        <v>4°</v>
      </c>
      <c r="P134" s="16">
        <f>VLOOKUP(A134,[1]leden!A$1:D$65536,4,FALSE)</f>
        <v>0</v>
      </c>
      <c r="R134" s="16">
        <v>14</v>
      </c>
      <c r="S134" s="16">
        <v>58</v>
      </c>
      <c r="U134">
        <v>18</v>
      </c>
      <c r="V134">
        <v>49</v>
      </c>
      <c r="AP134" s="17">
        <f>ROUNDDOWN(AV134/AW134,3)</f>
        <v>0.29899999999999999</v>
      </c>
      <c r="AQ134" s="18"/>
      <c r="AS134" s="19" t="str">
        <f>IF(AP134&lt;0.335,"OG",IF(AND(AP134&gt;=0.335,AP134&lt;0.405),"MG",IF(AND(AP134&gt;=0.405,AP134&lt;0.495),"PR",IF(AND(AP134&gt;=0.495,AP134&lt;0.61),"DPR",IF(AND(AP134&gt;=0.61,AP134&lt;0.765),"DRPR")))))</f>
        <v>OG</v>
      </c>
      <c r="AV134">
        <f>SUM(R134,U134,X134,AA134,AD134,AG134,AJ134,AM134)</f>
        <v>32</v>
      </c>
      <c r="AW134">
        <f>SUM(S134,V134,Y134,AB134,AE134,AH134,AK134,AN134)</f>
        <v>107</v>
      </c>
    </row>
    <row r="135" spans="1:49" ht="5.25" customHeight="1" x14ac:dyDescent="0.2">
      <c r="A135" s="21"/>
      <c r="B135" s="21"/>
      <c r="C135" s="21"/>
      <c r="D135" s="21"/>
      <c r="E135" s="21"/>
      <c r="F135" s="21"/>
      <c r="G135" s="21"/>
      <c r="H135" s="21"/>
      <c r="I135" s="21"/>
      <c r="J135" s="21"/>
      <c r="K135" s="21"/>
      <c r="L135" s="21"/>
      <c r="M135" s="21"/>
      <c r="N135" s="21"/>
      <c r="O135" s="21"/>
      <c r="P135" s="21"/>
      <c r="Q135" s="21"/>
      <c r="R135" s="21"/>
      <c r="S135" s="21"/>
      <c r="T135" s="21"/>
      <c r="U135" s="21"/>
      <c r="V135" s="21"/>
      <c r="W135" s="21"/>
      <c r="X135" s="21"/>
      <c r="Y135" s="21"/>
      <c r="Z135" s="21"/>
      <c r="AA135" s="21"/>
      <c r="AB135" s="21"/>
      <c r="AC135" s="21"/>
      <c r="AD135" s="21"/>
      <c r="AE135" s="21"/>
      <c r="AF135" s="21"/>
      <c r="AG135" s="21"/>
      <c r="AH135" s="21"/>
      <c r="AI135" s="21"/>
      <c r="AJ135" s="21"/>
      <c r="AK135" s="21"/>
      <c r="AL135" s="21"/>
      <c r="AM135" s="21"/>
      <c r="AN135" s="21"/>
      <c r="AO135" s="21"/>
      <c r="AP135" s="21"/>
      <c r="AQ135" s="21"/>
      <c r="AR135" s="21"/>
      <c r="AS135" s="22"/>
      <c r="AT135" s="21"/>
      <c r="AU135" s="21"/>
      <c r="AV135" s="21"/>
      <c r="AW135" s="21"/>
    </row>
    <row r="136" spans="1:49" x14ac:dyDescent="0.2">
      <c r="A136" s="9">
        <v>4581</v>
      </c>
      <c r="B136" s="10"/>
      <c r="D136" s="11" t="str">
        <f>VLOOKUP(A136,[1]leden!A$1:C$65536,2,FALSE)</f>
        <v>VAN HOOYDONK Guy</v>
      </c>
      <c r="E136" s="12"/>
      <c r="F136" s="12"/>
      <c r="G136" s="12"/>
      <c r="H136" s="12"/>
      <c r="I136" s="12"/>
      <c r="J136" s="13"/>
      <c r="L136" s="14" t="str">
        <f>VLOOKUP(A136,[1]leden!A$1:C$65536,3,FALSE)</f>
        <v>UN</v>
      </c>
      <c r="M136" s="15"/>
      <c r="O136" s="16" t="str">
        <f>VLOOKUP(A136,[1]leden!A$1:F$65536,6,FALSE)</f>
        <v>3°</v>
      </c>
      <c r="P136" s="16">
        <f>VLOOKUP(A136,[1]leden!A$1:D$65536,4,FALSE)</f>
        <v>0</v>
      </c>
      <c r="R136" s="16">
        <v>22</v>
      </c>
      <c r="S136" s="16">
        <v>58</v>
      </c>
      <c r="U136">
        <v>21</v>
      </c>
      <c r="V136">
        <v>76</v>
      </c>
      <c r="AP136" s="17">
        <f>ROUNDDOWN(AV136/AW136,3)</f>
        <v>0.32</v>
      </c>
      <c r="AQ136" s="18"/>
      <c r="AS136" s="19" t="str">
        <f>IF(AP136&lt;0.405,"OG",IF(AND(AP136&gt;=0.405,AP136&lt;0.495),"MG",IF(AND(AP136&gt;=0.495,AP136&lt;0.61),"PR",IF(AND(AP136&gt;=0.61,AP136&lt;0.765),"DPR",IF(AND(AP136&gt;=0.765,AP136&lt;0.95),"DRPR")))))</f>
        <v>OG</v>
      </c>
      <c r="AV136">
        <f>SUM(R136,U136,X136,AA136,AD136,AG136,AJ136,AM136)</f>
        <v>43</v>
      </c>
      <c r="AW136">
        <f>SUM(S136,V136,Y136,AB136,AE136,AH136,AK136,AN136)</f>
        <v>134</v>
      </c>
    </row>
    <row r="137" spans="1:49" ht="3" customHeight="1" x14ac:dyDescent="0.2">
      <c r="A137" s="21"/>
      <c r="B137" s="21"/>
      <c r="C137" s="21"/>
      <c r="D137" s="21"/>
      <c r="E137" s="21"/>
      <c r="F137" s="21"/>
      <c r="G137" s="21"/>
      <c r="H137" s="21"/>
      <c r="I137" s="21"/>
      <c r="J137" s="21"/>
      <c r="K137" s="21"/>
      <c r="L137" s="21"/>
      <c r="M137" s="21"/>
      <c r="N137" s="21"/>
      <c r="O137" s="21"/>
      <c r="P137" s="21"/>
      <c r="Q137" s="21"/>
      <c r="R137" s="21"/>
      <c r="S137" s="21"/>
      <c r="T137" s="21"/>
      <c r="U137" s="21"/>
      <c r="V137" s="21"/>
      <c r="W137" s="21"/>
      <c r="X137" s="21"/>
      <c r="Y137" s="21"/>
      <c r="Z137" s="21"/>
      <c r="AA137" s="21"/>
      <c r="AB137" s="21"/>
      <c r="AC137" s="21"/>
      <c r="AD137" s="21"/>
      <c r="AE137" s="21"/>
      <c r="AF137" s="21"/>
      <c r="AG137" s="21"/>
      <c r="AH137" s="21"/>
      <c r="AI137" s="21"/>
      <c r="AJ137" s="21"/>
      <c r="AK137" s="21"/>
      <c r="AL137" s="21"/>
      <c r="AM137" s="21"/>
      <c r="AN137" s="21"/>
      <c r="AO137" s="21"/>
      <c r="AP137" s="21"/>
      <c r="AQ137" s="21"/>
      <c r="AR137" s="21"/>
      <c r="AS137" s="21"/>
      <c r="AT137" s="21"/>
      <c r="AU137" s="21"/>
      <c r="AV137" s="21"/>
      <c r="AW137" s="21"/>
    </row>
    <row r="138" spans="1:49" x14ac:dyDescent="0.2">
      <c r="A138" s="9">
        <v>4435</v>
      </c>
      <c r="B138" s="10"/>
      <c r="D138" s="11" t="str">
        <f>VLOOKUP(A138,[1]leden!A$1:C$65536,2,FALSE)</f>
        <v>HERREMAN Roger</v>
      </c>
      <c r="E138" s="12"/>
      <c r="F138" s="12"/>
      <c r="G138" s="12"/>
      <c r="H138" s="12"/>
      <c r="I138" s="12"/>
      <c r="J138" s="13"/>
      <c r="L138" s="14" t="str">
        <f>VLOOKUP(A138,[1]leden!A$1:C$65536,3,FALSE)</f>
        <v>UN</v>
      </c>
      <c r="M138" s="15"/>
      <c r="O138" s="16" t="str">
        <f>VLOOKUP(A138,[1]leden!A$1:F$65536,6,FALSE)</f>
        <v>3°</v>
      </c>
      <c r="P138" s="16">
        <f>VLOOKUP(A138,[1]leden!A$1:D$65536,4,FALSE)</f>
        <v>0</v>
      </c>
      <c r="R138" s="16">
        <v>22</v>
      </c>
      <c r="S138" s="16">
        <v>82</v>
      </c>
      <c r="U138">
        <v>22</v>
      </c>
      <c r="V138">
        <v>57</v>
      </c>
      <c r="AP138" s="17">
        <f>ROUNDDOWN(AV138/AW138,3)</f>
        <v>0.316</v>
      </c>
      <c r="AQ138" s="18"/>
      <c r="AS138" s="19" t="str">
        <f>IF(AP138&lt;0.405,"OG",IF(AND(AP138&gt;=0.405,AP138&lt;0.495),"MG",IF(AND(AP138&gt;=0.495,AP138&lt;0.61),"PR",IF(AND(AP138&gt;=0.61,AP138&lt;0.765),"DPR",IF(AND(AP138&gt;=0.765,AP138&lt;0.95),"DRPR")))))</f>
        <v>OG</v>
      </c>
      <c r="AV138">
        <f>SUM(R138,U138,X138,AA138,AD138,AG138,AJ138,AM138)</f>
        <v>44</v>
      </c>
      <c r="AW138">
        <f>SUM(S138,V138,Y138,AB138,AE138,AH138,AK138,AN138)</f>
        <v>139</v>
      </c>
    </row>
    <row r="139" spans="1:49" ht="3.75" customHeight="1" x14ac:dyDescent="0.2">
      <c r="A139" s="21"/>
      <c r="B139" s="21"/>
      <c r="C139" s="21"/>
      <c r="D139" s="21"/>
      <c r="E139" s="21"/>
      <c r="F139" s="21"/>
      <c r="G139" s="21"/>
      <c r="H139" s="21"/>
      <c r="I139" s="21"/>
      <c r="J139" s="21"/>
      <c r="K139" s="21"/>
      <c r="L139" s="21"/>
      <c r="M139" s="21"/>
      <c r="N139" s="21"/>
      <c r="O139" s="21"/>
      <c r="P139" s="21"/>
      <c r="Q139" s="21"/>
      <c r="R139" s="21"/>
      <c r="S139" s="21"/>
      <c r="T139" s="21"/>
      <c r="U139" s="21"/>
      <c r="V139" s="21"/>
      <c r="W139" s="21"/>
      <c r="X139" s="21"/>
      <c r="Y139" s="21"/>
      <c r="Z139" s="21"/>
      <c r="AA139" s="21"/>
      <c r="AB139" s="21"/>
      <c r="AC139" s="21"/>
      <c r="AD139" s="21"/>
      <c r="AE139" s="21"/>
      <c r="AF139" s="21"/>
      <c r="AG139" s="21"/>
      <c r="AH139" s="21"/>
      <c r="AI139" s="21"/>
      <c r="AJ139" s="21"/>
      <c r="AK139" s="21"/>
      <c r="AL139" s="21"/>
      <c r="AM139" s="21"/>
      <c r="AN139" s="21"/>
      <c r="AO139" s="21"/>
      <c r="AP139" s="21"/>
      <c r="AQ139" s="21"/>
      <c r="AR139" s="21"/>
      <c r="AS139" s="21"/>
      <c r="AT139" s="21"/>
      <c r="AU139" s="21"/>
      <c r="AV139" s="21"/>
      <c r="AW139" s="21"/>
    </row>
    <row r="140" spans="1:49" x14ac:dyDescent="0.2">
      <c r="A140" s="9">
        <v>4609</v>
      </c>
      <c r="B140" s="10"/>
      <c r="D140" s="11" t="str">
        <f>VLOOKUP(A140,[1]leden!A$1:C$65536,2,FALSE)</f>
        <v>VAN ACKER Jan</v>
      </c>
      <c r="E140" s="12"/>
      <c r="F140" s="12"/>
      <c r="G140" s="12"/>
      <c r="H140" s="12"/>
      <c r="I140" s="12"/>
      <c r="J140" s="13"/>
      <c r="L140" s="14" t="str">
        <f>VLOOKUP(A140,[1]leden!A$1:C$65536,3,FALSE)</f>
        <v>K.EBC</v>
      </c>
      <c r="M140" s="15"/>
      <c r="O140" s="16" t="str">
        <f>VLOOKUP(A140,[1]leden!A$1:F$65536,6,FALSE)</f>
        <v>3°</v>
      </c>
      <c r="P140" s="16">
        <f>VLOOKUP(A140,[1]leden!A$1:D$65536,4,FALSE)</f>
        <v>0</v>
      </c>
      <c r="R140" s="16">
        <v>15</v>
      </c>
      <c r="S140" s="16">
        <v>37</v>
      </c>
      <c r="U140">
        <v>17</v>
      </c>
      <c r="V140">
        <v>38</v>
      </c>
      <c r="AP140" s="17">
        <f>ROUNDDOWN(AV140/AW140,3)</f>
        <v>0.42599999999999999</v>
      </c>
      <c r="AQ140" s="18"/>
      <c r="AS140" s="19" t="str">
        <f>IF(AP140&lt;0.405,"OG",IF(AND(AP140&gt;=0.405,AP140&lt;0.495),"MG",IF(AND(AP140&gt;=0.495,AP140&lt;0.61),"PR",IF(AND(AP140&gt;=0.61,AP140&lt;0.765),"DPR",IF(AND(AP140&gt;=0.765,AP140&lt;0.95),"DRPR")))))</f>
        <v>MG</v>
      </c>
      <c r="AV140">
        <f>SUM(R140,U140,X140,AA140,AD140,AG140,AJ140,AM140)</f>
        <v>32</v>
      </c>
      <c r="AW140">
        <f>SUM(S140,V140,Y140,AB140,AE140,AH140,AK140,AN140)</f>
        <v>75</v>
      </c>
    </row>
    <row r="141" spans="1:49" ht="4.5" customHeight="1" x14ac:dyDescent="0.2">
      <c r="A141" s="21"/>
      <c r="B141" s="21"/>
      <c r="C141" s="21"/>
      <c r="D141" s="21"/>
      <c r="E141" s="21"/>
      <c r="F141" s="21"/>
      <c r="G141" s="21"/>
      <c r="H141" s="21"/>
      <c r="I141" s="21"/>
      <c r="J141" s="21"/>
      <c r="K141" s="21"/>
      <c r="L141" s="21"/>
      <c r="M141" s="21"/>
      <c r="N141" s="21"/>
      <c r="O141" s="21"/>
      <c r="P141" s="21"/>
      <c r="Q141" s="21"/>
      <c r="R141" s="21"/>
      <c r="S141" s="21"/>
      <c r="T141" s="21"/>
      <c r="U141" s="21"/>
      <c r="V141" s="21"/>
      <c r="W141" s="21"/>
      <c r="X141" s="21"/>
      <c r="Y141" s="21"/>
      <c r="Z141" s="21"/>
      <c r="AA141" s="21"/>
      <c r="AB141" s="21"/>
      <c r="AC141" s="21"/>
      <c r="AD141" s="21"/>
      <c r="AE141" s="21"/>
      <c r="AF141" s="21"/>
      <c r="AG141" s="21"/>
      <c r="AH141" s="21"/>
      <c r="AI141" s="21"/>
      <c r="AJ141" s="21"/>
      <c r="AK141" s="21"/>
      <c r="AL141" s="21"/>
      <c r="AM141" s="21"/>
      <c r="AN141" s="21"/>
      <c r="AO141" s="21"/>
      <c r="AP141" s="21"/>
      <c r="AQ141" s="21"/>
      <c r="AR141" s="21"/>
      <c r="AS141" s="21"/>
      <c r="AT141" s="21"/>
      <c r="AU141" s="21"/>
      <c r="AV141" s="21"/>
      <c r="AW141" s="21"/>
    </row>
    <row r="142" spans="1:49" x14ac:dyDescent="0.2">
      <c r="A142" s="9">
        <v>4036</v>
      </c>
      <c r="B142" s="10"/>
      <c r="D142" s="11" t="str">
        <f>VLOOKUP(A142,[1]leden!A$1:C$65536,2,FALSE)</f>
        <v>STRYPENS Lucien</v>
      </c>
      <c r="E142" s="12"/>
      <c r="F142" s="12"/>
      <c r="G142" s="12"/>
      <c r="H142" s="12"/>
      <c r="I142" s="12"/>
      <c r="J142" s="13"/>
      <c r="L142" s="14" t="str">
        <f>VLOOKUP(A142,[1]leden!A$1:C$65536,3,FALSE)</f>
        <v>BVG</v>
      </c>
      <c r="M142" s="15"/>
      <c r="O142" s="16" t="str">
        <f>VLOOKUP(A142,[1]leden!A$1:F$65536,6,FALSE)</f>
        <v>3°</v>
      </c>
      <c r="P142" s="16">
        <f>VLOOKUP(A142,[1]leden!A$1:D$65536,4,FALSE)</f>
        <v>0</v>
      </c>
      <c r="R142" s="16">
        <v>22</v>
      </c>
      <c r="S142" s="16">
        <v>57</v>
      </c>
      <c r="U142">
        <v>16</v>
      </c>
      <c r="V142">
        <v>60</v>
      </c>
      <c r="AP142" s="17">
        <f>ROUNDDOWN(AV142/AW142,3)</f>
        <v>0.32400000000000001</v>
      </c>
      <c r="AQ142" s="18"/>
      <c r="AS142" s="19" t="str">
        <f>IF(AP142&lt;0.405,"OG",IF(AND(AP142&gt;=0.405,AP142&lt;0.495),"MG",IF(AND(AP142&gt;=0.495,AP142&lt;0.61),"PR",IF(AND(AP142&gt;=0.61,AP142&lt;0.765),"DPR",IF(AND(AP142&gt;=0.765,AP142&lt;0.95),"DRPR")))))</f>
        <v>OG</v>
      </c>
      <c r="AV142">
        <f>SUM(R142,U142,X142,AA142,AD142,AG142,AJ142,AM142)</f>
        <v>38</v>
      </c>
      <c r="AW142">
        <f>SUM(S142,V142,Y142,AB142,AE142,AH142,AK142,AN142)</f>
        <v>117</v>
      </c>
    </row>
    <row r="143" spans="1:49" ht="5.25" customHeight="1" x14ac:dyDescent="0.2">
      <c r="A143" s="21"/>
      <c r="B143" s="21"/>
      <c r="C143" s="21"/>
      <c r="D143" s="21"/>
      <c r="E143" s="21"/>
      <c r="F143" s="21"/>
      <c r="G143" s="21"/>
      <c r="H143" s="21"/>
      <c r="I143" s="21"/>
      <c r="J143" s="21"/>
      <c r="K143" s="21"/>
      <c r="L143" s="21"/>
      <c r="M143" s="21"/>
      <c r="N143" s="21"/>
      <c r="O143" s="21"/>
      <c r="P143" s="21"/>
      <c r="Q143" s="21"/>
      <c r="R143" s="21"/>
      <c r="S143" s="21"/>
      <c r="T143" s="21"/>
      <c r="U143" s="21"/>
      <c r="V143" s="21"/>
      <c r="W143" s="21"/>
      <c r="X143" s="21"/>
      <c r="Y143" s="21"/>
      <c r="Z143" s="21"/>
      <c r="AA143" s="21"/>
      <c r="AB143" s="21"/>
      <c r="AC143" s="21"/>
      <c r="AD143" s="21"/>
      <c r="AE143" s="21"/>
      <c r="AF143" s="21"/>
      <c r="AG143" s="21"/>
      <c r="AH143" s="21"/>
      <c r="AI143" s="21"/>
      <c r="AJ143" s="21"/>
      <c r="AK143" s="21"/>
      <c r="AL143" s="21"/>
      <c r="AM143" s="21"/>
      <c r="AN143" s="21"/>
      <c r="AO143" s="21"/>
      <c r="AP143" s="21"/>
      <c r="AQ143" s="21"/>
      <c r="AR143" s="21"/>
      <c r="AS143" s="21"/>
      <c r="AT143" s="21"/>
      <c r="AU143" s="21"/>
      <c r="AV143" s="21"/>
      <c r="AW143" s="21"/>
    </row>
    <row r="144" spans="1:49" x14ac:dyDescent="0.2">
      <c r="A144" s="9">
        <v>9221</v>
      </c>
      <c r="B144" s="10"/>
      <c r="D144" s="11" t="str">
        <f>VLOOKUP(A144,[1]leden!A$1:C$65536,2,FALSE)</f>
        <v>BOSTOEN Kris</v>
      </c>
      <c r="E144" s="12"/>
      <c r="F144" s="12"/>
      <c r="G144" s="12"/>
      <c r="H144" s="12"/>
      <c r="I144" s="12"/>
      <c r="J144" s="13"/>
      <c r="L144" s="14" t="str">
        <f>VLOOKUP(A144,[1]leden!A$1:C$65536,3,FALSE)</f>
        <v>K.STER</v>
      </c>
      <c r="M144" s="15"/>
      <c r="O144" s="16" t="str">
        <f>VLOOKUP(A144,[1]leden!A$1:F$65536,6,FALSE)</f>
        <v>3°</v>
      </c>
      <c r="P144" s="16">
        <f>VLOOKUP(A144,[1]leden!A$1:D$65536,4,FALSE)</f>
        <v>0</v>
      </c>
      <c r="R144" s="16">
        <v>22</v>
      </c>
      <c r="S144" s="16">
        <v>36</v>
      </c>
      <c r="U144">
        <v>8</v>
      </c>
      <c r="V144">
        <v>20</v>
      </c>
      <c r="AP144" s="17">
        <f>ROUNDDOWN(AV144/AW144,3)</f>
        <v>0.53500000000000003</v>
      </c>
      <c r="AQ144" s="18"/>
      <c r="AS144" s="19" t="str">
        <f>IF(AP144&lt;0.405,"OG",IF(AND(AP144&gt;=0.405,AP144&lt;0.495),"MG",IF(AND(AP144&gt;=0.495,AP144&lt;0.61),"PR",IF(AND(AP144&gt;=0.61,AP144&lt;0.765),"DPR",IF(AND(AP144&gt;=0.765,AP144&lt;0.95),"DRPR")))))</f>
        <v>PR</v>
      </c>
      <c r="AV144">
        <f>SUM(R144,U144,X144,AA144,AD144,AG144,AJ144,AM144)</f>
        <v>30</v>
      </c>
      <c r="AW144">
        <f>SUM(S144,V144,Y144,AB144,AE144,AH144,AK144,AN144)</f>
        <v>56</v>
      </c>
    </row>
    <row r="145" spans="1:49" ht="3.75" customHeight="1" x14ac:dyDescent="0.2">
      <c r="A145" s="21"/>
      <c r="B145" s="21"/>
      <c r="C145" s="21"/>
      <c r="D145" s="21"/>
      <c r="E145" s="21"/>
      <c r="F145" s="21"/>
      <c r="G145" s="21"/>
      <c r="H145" s="21"/>
      <c r="I145" s="21"/>
      <c r="J145" s="21"/>
      <c r="K145" s="21"/>
      <c r="L145" s="21"/>
      <c r="M145" s="21"/>
      <c r="N145" s="21"/>
      <c r="O145" s="21"/>
      <c r="P145" s="21"/>
      <c r="Q145" s="21"/>
      <c r="R145" s="21"/>
      <c r="S145" s="21"/>
      <c r="T145" s="21"/>
      <c r="U145" s="21"/>
      <c r="V145" s="21"/>
      <c r="W145" s="21"/>
      <c r="X145" s="21"/>
      <c r="Y145" s="21"/>
      <c r="Z145" s="21"/>
      <c r="AA145" s="21"/>
      <c r="AB145" s="21"/>
      <c r="AC145" s="21"/>
      <c r="AD145" s="21"/>
      <c r="AE145" s="21"/>
      <c r="AF145" s="21"/>
      <c r="AG145" s="21"/>
      <c r="AH145" s="21"/>
      <c r="AI145" s="21"/>
      <c r="AJ145" s="21"/>
      <c r="AK145" s="21"/>
      <c r="AL145" s="21"/>
      <c r="AM145" s="21"/>
      <c r="AN145" s="21"/>
      <c r="AO145" s="21"/>
      <c r="AP145" s="21"/>
      <c r="AQ145" s="21"/>
      <c r="AR145" s="21"/>
      <c r="AS145" s="21"/>
      <c r="AT145" s="21"/>
      <c r="AU145" s="21"/>
      <c r="AV145" s="21"/>
      <c r="AW145" s="21"/>
    </row>
    <row r="146" spans="1:49" x14ac:dyDescent="0.2">
      <c r="A146" s="9">
        <v>9064</v>
      </c>
      <c r="B146" s="10"/>
      <c r="D146" s="11" t="str">
        <f>VLOOKUP(A146,[1]leden!A$1:C$65536,2,FALSE)</f>
        <v>GERSOULLE Marc</v>
      </c>
      <c r="E146" s="12"/>
      <c r="F146" s="12"/>
      <c r="G146" s="12"/>
      <c r="H146" s="12"/>
      <c r="I146" s="12"/>
      <c r="J146" s="13"/>
      <c r="L146" s="14" t="str">
        <f>VLOOKUP(A146,[1]leden!A$1:C$65536,3,FALSE)</f>
        <v>KOH</v>
      </c>
      <c r="M146" s="15"/>
      <c r="O146" s="16" t="str">
        <f>VLOOKUP(A146,[1]leden!A$1:F$65536,6,FALSE)</f>
        <v>3°</v>
      </c>
      <c r="P146" s="16">
        <f>VLOOKUP(A146,[1]leden!A$1:D$65536,4,FALSE)</f>
        <v>0</v>
      </c>
      <c r="R146" s="16">
        <v>16</v>
      </c>
      <c r="S146" s="16">
        <v>63</v>
      </c>
      <c r="U146">
        <v>9</v>
      </c>
      <c r="V146">
        <v>40</v>
      </c>
      <c r="AP146" s="17">
        <f>ROUNDDOWN(AV146/AW146,3)</f>
        <v>0.24199999999999999</v>
      </c>
      <c r="AQ146" s="18"/>
      <c r="AS146" s="19" t="str">
        <f>IF(AP146&lt;0.405,"OG",IF(AND(AP146&gt;=0.405,AP146&lt;0.495),"MG",IF(AND(AP146&gt;=0.495,AP146&lt;0.61),"PR",IF(AND(AP146&gt;=0.61,AP146&lt;0.765),"DPR",IF(AND(AP146&gt;=0.765,AP146&lt;0.95),"DRPR")))))</f>
        <v>OG</v>
      </c>
      <c r="AV146">
        <f>SUM(R146,U146,X146,AA146,AD146,AG146,AJ146,AM146)</f>
        <v>25</v>
      </c>
      <c r="AW146">
        <f>SUM(S146,V146,Y146,AB146,AE146,AH146,AK146,AN146)</f>
        <v>103</v>
      </c>
    </row>
    <row r="147" spans="1:49" ht="1.5" customHeight="1" x14ac:dyDescent="0.2">
      <c r="A147" s="21"/>
      <c r="B147" s="21"/>
      <c r="C147" s="21"/>
      <c r="D147" s="21"/>
      <c r="E147" s="21"/>
      <c r="F147" s="21"/>
      <c r="G147" s="21"/>
      <c r="H147" s="21"/>
      <c r="I147" s="21"/>
      <c r="J147" s="21"/>
      <c r="K147" s="21"/>
      <c r="L147" s="21"/>
      <c r="M147" s="21"/>
      <c r="N147" s="21"/>
      <c r="O147" s="21"/>
      <c r="P147" s="21"/>
      <c r="Q147" s="21"/>
      <c r="R147" s="21"/>
      <c r="S147" s="21"/>
      <c r="T147" s="21"/>
      <c r="U147" s="21"/>
      <c r="V147" s="21"/>
      <c r="W147" s="21"/>
      <c r="X147" s="21"/>
      <c r="Y147" s="21"/>
      <c r="Z147" s="21"/>
      <c r="AA147" s="21"/>
      <c r="AB147" s="21"/>
      <c r="AC147" s="21"/>
      <c r="AD147" s="21"/>
      <c r="AE147" s="21"/>
      <c r="AF147" s="21"/>
      <c r="AG147" s="21"/>
      <c r="AH147" s="21"/>
      <c r="AI147" s="21"/>
      <c r="AJ147" s="21"/>
      <c r="AK147" s="21"/>
      <c r="AL147" s="21"/>
      <c r="AM147" s="21"/>
      <c r="AN147" s="21"/>
      <c r="AO147" s="21"/>
      <c r="AP147" s="21"/>
      <c r="AQ147" s="21"/>
      <c r="AR147" s="21"/>
      <c r="AS147" s="21"/>
      <c r="AT147" s="21"/>
      <c r="AU147" s="21"/>
      <c r="AV147" s="21"/>
      <c r="AW147" s="21"/>
    </row>
    <row r="148" spans="1:49" x14ac:dyDescent="0.2">
      <c r="A148" s="9">
        <v>9959</v>
      </c>
      <c r="B148" s="10"/>
      <c r="D148" s="11" t="str">
        <f>VLOOKUP(A148,[1]leden!A$1:C$65536,2,FALSE)</f>
        <v>DE DEYNE Firmin</v>
      </c>
      <c r="E148" s="12"/>
      <c r="F148" s="12"/>
      <c r="G148" s="12"/>
      <c r="H148" s="12"/>
      <c r="I148" s="12"/>
      <c r="J148" s="13"/>
      <c r="L148" s="14" t="str">
        <f>VLOOKUP(A148,[1]leden!A$1:C$65536,3,FALSE)</f>
        <v>GS</v>
      </c>
      <c r="M148" s="15"/>
      <c r="O148" s="16" t="str">
        <f>VLOOKUP(A148,[1]leden!A$1:F$65536,6,FALSE)</f>
        <v>3°</v>
      </c>
      <c r="P148" s="16">
        <f>VLOOKUP(A148,[1]leden!A$1:D$65536,4,FALSE)</f>
        <v>0</v>
      </c>
      <c r="R148" s="16">
        <v>22</v>
      </c>
      <c r="S148" s="16">
        <v>53</v>
      </c>
      <c r="U148">
        <v>22</v>
      </c>
      <c r="V148">
        <v>42</v>
      </c>
      <c r="AP148" s="17">
        <f>ROUNDDOWN(AV148/AW148,3)</f>
        <v>0.46300000000000002</v>
      </c>
      <c r="AQ148" s="18"/>
      <c r="AS148" s="19" t="str">
        <f>IF(AP148&lt;0.405,"OG",IF(AND(AP148&gt;=0.405,AP148&lt;0.495),"MG",IF(AND(AP148&gt;=0.495,AP148&lt;0.61),"PR",IF(AND(AP148&gt;=0.61,AP148&lt;0.765),"DPR",IF(AND(AP148&gt;=0.765,AP148&lt;0.95),"DRPR")))))</f>
        <v>MG</v>
      </c>
      <c r="AV148">
        <f>SUM(R148,U148,X148,AA148,AD148,AG148,AJ148,AM148)</f>
        <v>44</v>
      </c>
      <c r="AW148">
        <f>SUM(S148,V148,Y148,AB148,AE148,AH148,AK148,AN148)</f>
        <v>95</v>
      </c>
    </row>
    <row r="149" spans="1:49" ht="4.5" customHeight="1" x14ac:dyDescent="0.2">
      <c r="A149" s="21"/>
      <c r="B149" s="21"/>
      <c r="C149" s="21"/>
      <c r="D149" s="21"/>
      <c r="E149" s="21"/>
      <c r="F149" s="21"/>
      <c r="G149" s="21"/>
      <c r="H149" s="21"/>
      <c r="I149" s="21"/>
      <c r="J149" s="21"/>
      <c r="K149" s="21"/>
      <c r="L149" s="21"/>
      <c r="M149" s="21"/>
      <c r="N149" s="21"/>
      <c r="O149" s="21"/>
      <c r="P149" s="21"/>
      <c r="Q149" s="21"/>
      <c r="R149" s="21"/>
      <c r="S149" s="21"/>
      <c r="T149" s="21"/>
      <c r="U149" s="21"/>
      <c r="V149" s="21"/>
      <c r="W149" s="21"/>
      <c r="X149" s="21"/>
      <c r="Y149" s="21"/>
      <c r="Z149" s="21"/>
      <c r="AA149" s="21"/>
      <c r="AB149" s="21"/>
      <c r="AC149" s="21"/>
      <c r="AD149" s="21"/>
      <c r="AE149" s="21"/>
      <c r="AF149" s="21"/>
      <c r="AG149" s="21"/>
      <c r="AH149" s="21"/>
      <c r="AI149" s="21"/>
      <c r="AJ149" s="21"/>
      <c r="AK149" s="21"/>
      <c r="AL149" s="21"/>
      <c r="AM149" s="21"/>
      <c r="AN149" s="21"/>
      <c r="AO149" s="21"/>
      <c r="AP149" s="21"/>
      <c r="AQ149" s="21"/>
      <c r="AR149" s="21"/>
      <c r="AS149" s="21"/>
      <c r="AT149" s="21"/>
      <c r="AU149" s="21"/>
      <c r="AV149" s="21"/>
      <c r="AW149" s="21"/>
    </row>
    <row r="150" spans="1:49" x14ac:dyDescent="0.2">
      <c r="A150" s="9">
        <v>5705</v>
      </c>
      <c r="B150" s="10"/>
      <c r="D150" s="11" t="str">
        <f>VLOOKUP(A150,[1]leden!A$1:C$65536,2,FALSE)</f>
        <v>LUTTENS Arnold</v>
      </c>
      <c r="E150" s="12"/>
      <c r="F150" s="12"/>
      <c r="G150" s="12"/>
      <c r="H150" s="12"/>
      <c r="I150" s="12"/>
      <c r="J150" s="13"/>
      <c r="L150" s="14" t="str">
        <f>VLOOKUP(A150,[1]leden!A$1:C$65536,3,FALSE)</f>
        <v>KAS</v>
      </c>
      <c r="M150" s="15"/>
      <c r="O150" s="16" t="str">
        <f>VLOOKUP(A150,[1]leden!A$1:F$65536,6,FALSE)</f>
        <v>3°</v>
      </c>
      <c r="P150" s="16">
        <f>VLOOKUP(A150,[1]leden!A$1:D$65536,4,FALSE)</f>
        <v>0</v>
      </c>
      <c r="R150" s="16">
        <v>22</v>
      </c>
      <c r="S150" s="16">
        <v>49</v>
      </c>
      <c r="U150">
        <v>22</v>
      </c>
      <c r="V150">
        <v>33</v>
      </c>
      <c r="AP150" s="17">
        <f>ROUNDDOWN(AV150/AW150,3)</f>
        <v>0.53600000000000003</v>
      </c>
      <c r="AQ150" s="18"/>
      <c r="AS150" s="19" t="str">
        <f>IF(AP150&lt;0.405,"OG",IF(AND(AP150&gt;=0.405,AP150&lt;0.495),"MG",IF(AND(AP150&gt;=0.495,AP150&lt;0.61),"PR",IF(AND(AP150&gt;=0.61,AP150&lt;0.765),"DPR",IF(AND(AP150&gt;=0.765,AP150&lt;0.95),"DRPR")))))</f>
        <v>PR</v>
      </c>
      <c r="AV150">
        <f>SUM(R150,U150,X150,AA150,AD150,AG150,AJ150,AM150)</f>
        <v>44</v>
      </c>
      <c r="AW150">
        <f>SUM(S150,V150,Y150,AB150,AE150,AH150,AK150,AN150)</f>
        <v>82</v>
      </c>
    </row>
    <row r="151" spans="1:49" ht="3.75" customHeight="1" x14ac:dyDescent="0.2">
      <c r="P151" s="16"/>
      <c r="AS151" s="19"/>
    </row>
    <row r="152" spans="1:49" x14ac:dyDescent="0.2">
      <c r="A152" s="9">
        <v>2279</v>
      </c>
      <c r="B152" s="10"/>
      <c r="D152" s="11" t="str">
        <f>VLOOKUP(A152,[1]leden!A$1:C$65536,2,FALSE)</f>
        <v>DE WIT Freddy</v>
      </c>
      <c r="E152" s="12"/>
      <c r="F152" s="12"/>
      <c r="G152" s="12"/>
      <c r="H152" s="12"/>
      <c r="I152" s="12"/>
      <c r="J152" s="13"/>
      <c r="L152" s="14" t="str">
        <f>VLOOKUP(A152,[1]leden!A$1:C$65536,3,FALSE)</f>
        <v>KSTROM</v>
      </c>
      <c r="M152" s="15"/>
      <c r="O152" s="16" t="str">
        <f>VLOOKUP(A152,[1]leden!A$1:F$65536,6,FALSE)</f>
        <v>3°</v>
      </c>
      <c r="P152" s="16">
        <f>VLOOKUP(A152,[1]leden!A$1:D$65536,4,FALSE)</f>
        <v>0</v>
      </c>
      <c r="R152" s="16">
        <v>22</v>
      </c>
      <c r="S152" s="16">
        <v>45</v>
      </c>
      <c r="U152">
        <v>17</v>
      </c>
      <c r="V152">
        <v>62</v>
      </c>
      <c r="AP152" s="17">
        <f>ROUNDDOWN(AV152/AW152,3)</f>
        <v>0.36399999999999999</v>
      </c>
      <c r="AQ152" s="18"/>
      <c r="AS152" s="19" t="str">
        <f>IF(AP152&lt;0.405,"OG",IF(AND(AP152&gt;=0.405,AP152&lt;0.495),"MG",IF(AND(AP152&gt;=0.495,AP152&lt;0.61),"PR",IF(AND(AP152&gt;=0.61,AP152&lt;0.765),"DPR",IF(AND(AP152&gt;=0.765,AP152&lt;0.95),"DRPR")))))</f>
        <v>OG</v>
      </c>
      <c r="AV152">
        <f>SUM(R152,U152,X152,AA152,AD152,AG152,AJ152,AM152)</f>
        <v>39</v>
      </c>
      <c r="AW152">
        <f>SUM(S152,V152,Y152,AB152,AE152,AH152,AK152,AN152)</f>
        <v>107</v>
      </c>
    </row>
    <row r="153" spans="1:49" ht="4.5" customHeight="1" x14ac:dyDescent="0.2">
      <c r="A153" s="21"/>
      <c r="B153" s="21"/>
      <c r="C153" s="21"/>
      <c r="D153" s="21"/>
      <c r="E153" s="21"/>
      <c r="F153" s="21"/>
      <c r="G153" s="21"/>
      <c r="H153" s="21"/>
      <c r="I153" s="21"/>
      <c r="J153" s="21"/>
      <c r="K153" s="21"/>
      <c r="L153" s="21"/>
      <c r="M153" s="21"/>
      <c r="N153" s="21"/>
      <c r="O153" s="21"/>
      <c r="P153" s="21"/>
      <c r="Q153" s="21"/>
      <c r="R153" s="21"/>
      <c r="S153" s="21"/>
      <c r="T153" s="21"/>
      <c r="U153" s="21"/>
      <c r="V153" s="21"/>
      <c r="W153" s="21"/>
      <c r="X153" s="21"/>
      <c r="Y153" s="21"/>
      <c r="Z153" s="21"/>
      <c r="AA153" s="21"/>
      <c r="AB153" s="21"/>
      <c r="AC153" s="21"/>
      <c r="AD153" s="21"/>
      <c r="AE153" s="21"/>
      <c r="AF153" s="21"/>
      <c r="AG153" s="21"/>
      <c r="AH153" s="21"/>
      <c r="AI153" s="21"/>
      <c r="AJ153" s="21"/>
      <c r="AK153" s="21"/>
      <c r="AL153" s="21"/>
      <c r="AM153" s="21"/>
      <c r="AN153" s="21"/>
      <c r="AO153" s="21"/>
      <c r="AP153" s="21"/>
      <c r="AQ153" s="21"/>
      <c r="AR153" s="21"/>
      <c r="AS153" s="21"/>
      <c r="AT153" s="21"/>
      <c r="AU153" s="21"/>
      <c r="AV153" s="21"/>
      <c r="AW153" s="21"/>
    </row>
    <row r="154" spans="1:49" x14ac:dyDescent="0.2">
      <c r="A154" s="9">
        <v>5212</v>
      </c>
      <c r="B154" s="10"/>
      <c r="D154" s="11" t="str">
        <f>VLOOKUP(A154,[1]leden!A$1:C$65536,2,FALSE)</f>
        <v>STEVENS Martin</v>
      </c>
      <c r="E154" s="12"/>
      <c r="F154" s="12"/>
      <c r="G154" s="12"/>
      <c r="H154" s="12"/>
      <c r="I154" s="12"/>
      <c r="J154" s="13"/>
      <c r="L154" s="14" t="str">
        <f>VLOOKUP(A154,[1]leden!A$1:C$65536,3,FALSE)</f>
        <v>K.EBC</v>
      </c>
      <c r="M154" s="15"/>
      <c r="O154" s="16" t="str">
        <f>VLOOKUP(A154,[1]leden!A$1:F$65536,6,FALSE)</f>
        <v>2°</v>
      </c>
      <c r="P154" s="16">
        <f>VLOOKUP(A154,[1]leden!A$1:D$65536,4,FALSE)</f>
        <v>0</v>
      </c>
      <c r="R154" s="16">
        <v>27</v>
      </c>
      <c r="S154" s="16">
        <v>50</v>
      </c>
      <c r="U154">
        <v>15</v>
      </c>
      <c r="V154">
        <v>44</v>
      </c>
      <c r="AP154" s="17">
        <f>ROUNDDOWN(AV154/AW154,3)</f>
        <v>0.44600000000000001</v>
      </c>
      <c r="AQ154" s="18"/>
      <c r="AS154" s="19" t="str">
        <f>IF(AP154&lt;0.495,"OG",IF(AND(AP154&gt;=0.495,AP154&lt;0.61),"MG",IF(AND(AP154&gt;=0.61,AP154&lt;0.765),"PR",IF(AND(AP154&gt;=0.795,AP154&lt;0.95),"DPR",IF(AP154&gt;=0.95,"DRPR")))))</f>
        <v>OG</v>
      </c>
      <c r="AV154">
        <f>SUM(R154,U154,X154,AA154,AD154,AG154,AJ154,AM154)</f>
        <v>42</v>
      </c>
      <c r="AW154">
        <f>SUM(S154,V154,Y154,AB154,AE154,AH154,AK154,AN154)</f>
        <v>94</v>
      </c>
    </row>
    <row r="155" spans="1:49" ht="3" customHeight="1" x14ac:dyDescent="0.2">
      <c r="P155" s="16"/>
      <c r="AS155" s="19"/>
    </row>
    <row r="156" spans="1:49" x14ac:dyDescent="0.2">
      <c r="A156" s="9">
        <v>9067</v>
      </c>
      <c r="B156" s="10"/>
      <c r="D156" s="11" t="str">
        <f>VLOOKUP(A156,[1]leden!A$1:C$65536,2,FALSE)</f>
        <v>De Letter Sandra</v>
      </c>
      <c r="E156" s="12"/>
      <c r="F156" s="12"/>
      <c r="G156" s="12"/>
      <c r="H156" s="12"/>
      <c r="I156" s="12"/>
      <c r="J156" s="13"/>
      <c r="L156" s="14" t="str">
        <f>VLOOKUP(A156,[1]leden!A$1:C$65536,3,FALSE)</f>
        <v>K.EBC</v>
      </c>
      <c r="M156" s="15"/>
      <c r="O156" s="16" t="str">
        <f>VLOOKUP(A156,[1]leden!A$1:F$65536,6,FALSE)</f>
        <v>2°</v>
      </c>
      <c r="P156" s="16">
        <f>VLOOKUP(A156,[1]leden!A$1:D$65536,4,FALSE)</f>
        <v>0</v>
      </c>
      <c r="R156" s="16">
        <v>27</v>
      </c>
      <c r="S156" s="16">
        <v>65</v>
      </c>
      <c r="U156">
        <v>21</v>
      </c>
      <c r="V156">
        <v>57</v>
      </c>
      <c r="AP156" s="17">
        <f>ROUNDDOWN(AV156/AW156,3)</f>
        <v>0.39300000000000002</v>
      </c>
      <c r="AQ156" s="18"/>
      <c r="AS156" s="19" t="str">
        <f>IF(AP156&lt;0.495,"OG",IF(AND(AP156&gt;=0.495,AP156&lt;0.61),"MG",IF(AND(AP156&gt;=0.61,AP156&lt;0.765),"PR",IF(AND(AP156&gt;=0.795,AP156&lt;0.95),"DPR",IF(AP156&gt;=0.95,"DRPR")))))</f>
        <v>OG</v>
      </c>
      <c r="AV156">
        <f>SUM(R156,U156,X156,AA156,AD156,AG156,AJ156,AM156)</f>
        <v>48</v>
      </c>
      <c r="AW156">
        <f>SUM(S156,V156,Y156,AB156,AE156,AH156,AK156,AN156)</f>
        <v>122</v>
      </c>
    </row>
    <row r="157" spans="1:49" ht="4.5" customHeight="1" x14ac:dyDescent="0.2">
      <c r="A157" s="21"/>
      <c r="B157" s="21"/>
      <c r="C157" s="21"/>
      <c r="D157" s="21"/>
      <c r="E157" s="21"/>
      <c r="F157" s="21"/>
      <c r="G157" s="21"/>
      <c r="H157" s="21"/>
      <c r="I157" s="21"/>
      <c r="J157" s="21"/>
      <c r="K157" s="21"/>
      <c r="L157" s="21"/>
      <c r="M157" s="21"/>
      <c r="N157" s="21"/>
      <c r="O157" s="21"/>
      <c r="P157" s="21"/>
      <c r="Q157" s="21"/>
      <c r="R157" s="21"/>
      <c r="S157" s="21"/>
      <c r="T157" s="21"/>
      <c r="U157" s="21"/>
      <c r="V157" s="21"/>
      <c r="W157" s="21"/>
      <c r="X157" s="21"/>
      <c r="Y157" s="21"/>
      <c r="Z157" s="21"/>
      <c r="AA157" s="21"/>
      <c r="AB157" s="21"/>
      <c r="AC157" s="21"/>
      <c r="AD157" s="21"/>
      <c r="AE157" s="21"/>
      <c r="AF157" s="21"/>
      <c r="AG157" s="21"/>
      <c r="AH157" s="21"/>
      <c r="AI157" s="21"/>
      <c r="AJ157" s="21"/>
      <c r="AK157" s="21"/>
      <c r="AL157" s="21"/>
      <c r="AM157" s="21"/>
      <c r="AN157" s="21"/>
      <c r="AO157" s="21"/>
      <c r="AP157" s="21"/>
      <c r="AQ157" s="21"/>
      <c r="AR157" s="21"/>
      <c r="AS157" s="21"/>
      <c r="AT157" s="21"/>
      <c r="AU157" s="21"/>
      <c r="AV157" s="21"/>
      <c r="AW157" s="21"/>
    </row>
    <row r="158" spans="1:49" x14ac:dyDescent="0.2">
      <c r="A158" s="9">
        <v>9421</v>
      </c>
      <c r="B158" s="10"/>
      <c r="D158" s="11" t="str">
        <f>VLOOKUP(A158,[1]leden!A$1:C$65536,2,FALSE)</f>
        <v>Caudron Danny</v>
      </c>
      <c r="E158" s="12"/>
      <c r="F158" s="12"/>
      <c r="G158" s="12"/>
      <c r="H158" s="12"/>
      <c r="I158" s="12"/>
      <c r="J158" s="13"/>
      <c r="L158" s="14" t="str">
        <f>VLOOKUP(A158,[1]leden!A$1:C$65536,3,FALSE)</f>
        <v>K. ED</v>
      </c>
      <c r="M158" s="15"/>
      <c r="O158" s="16" t="str">
        <f>VLOOKUP(A158,[1]leden!A$1:F$65536,6,FALSE)</f>
        <v>2°</v>
      </c>
      <c r="P158" s="16">
        <f>VLOOKUP(A158,[1]leden!A$1:D$65536,4,FALSE)</f>
        <v>0</v>
      </c>
      <c r="R158" s="16">
        <v>27</v>
      </c>
      <c r="S158" s="16">
        <v>41</v>
      </c>
      <c r="U158">
        <v>20</v>
      </c>
      <c r="V158">
        <v>43</v>
      </c>
      <c r="AP158" s="17">
        <f>ROUNDDOWN(AV158/AW158,3)</f>
        <v>0.55900000000000005</v>
      </c>
      <c r="AQ158" s="18"/>
      <c r="AS158" s="19" t="str">
        <f>IF(AP158&lt;0.495,"OG",IF(AND(AP158&gt;=0.495,AP158&lt;0.61),"MG",IF(AND(AP158&gt;=0.61,AP158&lt;0.765),"PR",IF(AND(AP158&gt;=0.795,AP158&lt;0.95),"DPR",IF(AP158&gt;=0.95,"DRPR")))))</f>
        <v>MG</v>
      </c>
      <c r="AV158">
        <f>SUM(R158,U158,X158,AA158,AD158,AG158,AJ158,AM158)</f>
        <v>47</v>
      </c>
      <c r="AW158">
        <f>SUM(S158,V158,Y158,AB158,AE158,AH158,AK158,AN158)</f>
        <v>84</v>
      </c>
    </row>
    <row r="159" spans="1:49" ht="4.5" customHeight="1" x14ac:dyDescent="0.2">
      <c r="A159" s="21"/>
      <c r="B159" s="21"/>
      <c r="C159" s="21"/>
      <c r="D159" s="21"/>
      <c r="E159" s="21"/>
      <c r="F159" s="21"/>
      <c r="G159" s="21"/>
      <c r="H159" s="21"/>
      <c r="I159" s="21"/>
      <c r="J159" s="21"/>
      <c r="K159" s="21"/>
      <c r="L159" s="21"/>
      <c r="M159" s="21"/>
      <c r="N159" s="21"/>
      <c r="O159" s="21"/>
      <c r="P159" s="21"/>
      <c r="Q159" s="21"/>
      <c r="R159" s="21"/>
      <c r="S159" s="21"/>
      <c r="T159" s="21"/>
      <c r="U159" s="21"/>
      <c r="V159" s="21"/>
      <c r="W159" s="21"/>
      <c r="X159" s="21"/>
      <c r="Y159" s="21"/>
      <c r="Z159" s="21"/>
      <c r="AA159" s="21"/>
      <c r="AB159" s="21"/>
      <c r="AC159" s="21"/>
      <c r="AD159" s="21"/>
      <c r="AE159" s="21"/>
      <c r="AF159" s="21"/>
      <c r="AG159" s="21"/>
      <c r="AH159" s="21"/>
      <c r="AI159" s="21"/>
      <c r="AJ159" s="21"/>
      <c r="AK159" s="21"/>
      <c r="AL159" s="21"/>
      <c r="AM159" s="21"/>
      <c r="AN159" s="21"/>
      <c r="AO159" s="21"/>
      <c r="AP159" s="21"/>
      <c r="AQ159" s="21"/>
      <c r="AR159" s="21"/>
      <c r="AS159" s="21"/>
      <c r="AT159" s="21"/>
      <c r="AU159" s="21"/>
      <c r="AV159" s="21"/>
      <c r="AW159" s="21"/>
    </row>
    <row r="160" spans="1:49" x14ac:dyDescent="0.2">
      <c r="A160" s="9">
        <v>9263</v>
      </c>
      <c r="B160" s="10"/>
      <c r="D160" s="11" t="str">
        <f>VLOOKUP(A160,[1]leden!A$1:C$65536,2,FALSE)</f>
        <v>DE VOS Guido</v>
      </c>
      <c r="E160" s="12"/>
      <c r="F160" s="12"/>
      <c r="G160" s="12"/>
      <c r="H160" s="12"/>
      <c r="I160" s="12"/>
      <c r="J160" s="13"/>
      <c r="L160" s="14" t="str">
        <f>VLOOKUP(A160,[1]leden!A$1:C$65536,3,FALSE)</f>
        <v>K&amp;V</v>
      </c>
      <c r="M160" s="15"/>
      <c r="O160" s="16" t="str">
        <f>VLOOKUP(A160,[1]leden!A$1:F$65536,6,FALSE)</f>
        <v>2°</v>
      </c>
      <c r="P160" s="16">
        <f>VLOOKUP(A160,[1]leden!A$1:D$65536,4,FALSE)</f>
        <v>0</v>
      </c>
      <c r="R160" s="16">
        <v>27</v>
      </c>
      <c r="S160" s="16">
        <v>51</v>
      </c>
      <c r="U160">
        <v>18</v>
      </c>
      <c r="V160">
        <v>34</v>
      </c>
      <c r="AP160" s="17">
        <f>ROUNDDOWN(AV160/AW160,3)</f>
        <v>0.52900000000000003</v>
      </c>
      <c r="AQ160" s="18"/>
      <c r="AS160" s="19" t="str">
        <f>IF(AP160&lt;0.495,"OG",IF(AND(AP160&gt;=0.495,AP160&lt;0.61),"MG",IF(AND(AP160&gt;=0.61,AP160&lt;0.765),"PR",IF(AND(AP160&gt;=0.795,AP160&lt;0.95),"DPR",IF(AP160&gt;=0.95,"DRPR")))))</f>
        <v>MG</v>
      </c>
      <c r="AV160">
        <f>SUM(R160,U160,X160,AA160,AD160,AG160,AJ160,AM160)</f>
        <v>45</v>
      </c>
      <c r="AW160">
        <f>SUM(S160,V160,Y160,AB160,AE160,AH160,AK160,AN160)</f>
        <v>85</v>
      </c>
    </row>
    <row r="161" spans="1:49" ht="3" customHeight="1" x14ac:dyDescent="0.2">
      <c r="P161" s="16"/>
      <c r="AS161" s="19"/>
    </row>
    <row r="162" spans="1:49" x14ac:dyDescent="0.2">
      <c r="A162" s="9">
        <v>5038</v>
      </c>
      <c r="B162" s="10"/>
      <c r="D162" s="11" t="str">
        <f>VLOOKUP(A162,[1]leden!A$1:C$65536,2,FALSE)</f>
        <v>VAN NOPPEN Constant</v>
      </c>
      <c r="E162" s="12"/>
      <c r="F162" s="12"/>
      <c r="G162" s="12"/>
      <c r="H162" s="12"/>
      <c r="I162" s="12"/>
      <c r="J162" s="13"/>
      <c r="L162" s="14" t="str">
        <f>VLOOKUP(A162,[1]leden!A$1:C$65536,3,FALSE)</f>
        <v>VILV</v>
      </c>
      <c r="M162" s="15"/>
      <c r="O162" s="16" t="str">
        <f>VLOOKUP(A162,[1]leden!A$1:F$65536,6,FALSE)</f>
        <v>2°</v>
      </c>
      <c r="P162" s="16">
        <f>VLOOKUP(A162,[1]leden!A$1:D$65536,4,FALSE)</f>
        <v>0</v>
      </c>
      <c r="R162" s="16">
        <v>31</v>
      </c>
      <c r="S162" s="16">
        <v>59</v>
      </c>
      <c r="U162">
        <v>23</v>
      </c>
      <c r="V162">
        <v>65</v>
      </c>
      <c r="AP162" s="17">
        <f>ROUNDDOWN(AV162/AW162,3)</f>
        <v>0.435</v>
      </c>
      <c r="AQ162" s="18"/>
      <c r="AS162" s="19" t="str">
        <f>IF(AP162&lt;0.495,"OG",IF(AND(AP162&gt;=0.495,AP162&lt;0.61),"MG",IF(AND(AP162&gt;=0.61,AP162&lt;0.765),"PR",IF(AND(AP162&gt;=0.795,AP162&lt;0.95),"DPR",IF(AP162&gt;=0.95,"DRPR")))))</f>
        <v>OG</v>
      </c>
      <c r="AV162">
        <f>SUM(R162,U162,X162,AA162,AD162,AG162,AJ162,AM162)</f>
        <v>54</v>
      </c>
      <c r="AW162">
        <f>SUM(S162,V162,Y162,AB162,AE162,AH162,AK162,AN162)</f>
        <v>124</v>
      </c>
    </row>
    <row r="163" spans="1:49" ht="4.5" customHeight="1" x14ac:dyDescent="0.2">
      <c r="A163" s="21"/>
      <c r="B163" s="21"/>
      <c r="C163" s="21"/>
      <c r="D163" s="21"/>
      <c r="E163" s="21"/>
      <c r="F163" s="21"/>
      <c r="G163" s="21"/>
      <c r="H163" s="21"/>
      <c r="I163" s="21"/>
      <c r="J163" s="21"/>
      <c r="K163" s="21"/>
      <c r="L163" s="21"/>
      <c r="M163" s="21"/>
      <c r="N163" s="21"/>
      <c r="O163" s="21"/>
      <c r="P163" s="21"/>
      <c r="Q163" s="21"/>
      <c r="R163" s="21"/>
      <c r="S163" s="21"/>
      <c r="T163" s="21"/>
      <c r="U163" s="21"/>
      <c r="V163" s="21"/>
      <c r="W163" s="21"/>
      <c r="X163" s="21"/>
      <c r="Y163" s="21"/>
      <c r="Z163" s="21"/>
      <c r="AA163" s="21"/>
      <c r="AB163" s="21"/>
      <c r="AC163" s="21"/>
      <c r="AD163" s="21"/>
      <c r="AE163" s="21"/>
      <c r="AF163" s="21"/>
      <c r="AG163" s="21"/>
      <c r="AH163" s="21"/>
      <c r="AI163" s="21"/>
      <c r="AJ163" s="21"/>
      <c r="AK163" s="21"/>
      <c r="AL163" s="21"/>
      <c r="AM163" s="21"/>
      <c r="AN163" s="21"/>
      <c r="AO163" s="21"/>
      <c r="AP163" s="21"/>
      <c r="AQ163" s="21"/>
      <c r="AR163" s="21"/>
      <c r="AS163" s="21"/>
      <c r="AT163" s="21"/>
      <c r="AU163" s="21"/>
      <c r="AV163" s="21"/>
      <c r="AW163" s="21"/>
    </row>
    <row r="164" spans="1:49" x14ac:dyDescent="0.2">
      <c r="A164" s="9">
        <v>4574</v>
      </c>
      <c r="B164" s="10"/>
      <c r="D164" s="11" t="str">
        <f>VLOOKUP(A164,[1]leden!A$1:C$65536,2,FALSE)</f>
        <v>HOFMAN Raf</v>
      </c>
      <c r="E164" s="12"/>
      <c r="F164" s="12"/>
      <c r="G164" s="12"/>
      <c r="H164" s="12"/>
      <c r="I164" s="12"/>
      <c r="J164" s="13"/>
      <c r="L164" s="14" t="str">
        <f>VLOOKUP(A164,[1]leden!A$1:C$65536,3,FALSE)</f>
        <v>UN</v>
      </c>
      <c r="M164" s="15"/>
      <c r="O164" s="16" t="str">
        <f>VLOOKUP(A164,[1]leden!A$1:F$65536,6,FALSE)</f>
        <v>1°</v>
      </c>
      <c r="P164" s="16">
        <f>VLOOKUP(A164,[1]leden!A$1:D$65536,4,FALSE)</f>
        <v>0</v>
      </c>
      <c r="R164" s="16">
        <v>34</v>
      </c>
      <c r="S164" s="16">
        <v>40</v>
      </c>
      <c r="U164">
        <v>28</v>
      </c>
      <c r="V164">
        <v>45</v>
      </c>
      <c r="AP164" s="17">
        <f>ROUNDDOWN(AV164/AW164,3)</f>
        <v>0.72899999999999998</v>
      </c>
      <c r="AQ164" s="18"/>
      <c r="AS164" s="19" t="str">
        <f>IF(AP164&lt;0.61,"OG",IF(AND(AP164&gt;=0.61,AP164&lt;0.765),"MG",IF(AND(AP164&gt;=0.765,AP164&lt;0.95),"PR",IF(AP164&gt;=0.95,"DPR"))))</f>
        <v>MG</v>
      </c>
      <c r="AV164">
        <f>SUM(R164,U164,X164,AA164,AD164,AG164,AJ164,AM164)</f>
        <v>62</v>
      </c>
      <c r="AW164">
        <f>SUM(S164,V164,Y164,AB164,AE164,AH164,AK164,AN164)</f>
        <v>85</v>
      </c>
    </row>
    <row r="165" spans="1:49" ht="3.75" customHeight="1" x14ac:dyDescent="0.2">
      <c r="P165" s="16"/>
    </row>
    <row r="166" spans="1:49" x14ac:dyDescent="0.2">
      <c r="A166" s="9">
        <v>4531</v>
      </c>
      <c r="B166" s="10"/>
      <c r="D166" s="11" t="str">
        <f>VLOOKUP(A166,[1]leden!A$1:C$65536,2,FALSE)</f>
        <v>WULFRANCK Luc</v>
      </c>
      <c r="E166" s="12"/>
      <c r="F166" s="12"/>
      <c r="G166" s="12"/>
      <c r="H166" s="12"/>
      <c r="I166" s="12"/>
      <c r="J166" s="13"/>
      <c r="L166" s="14" t="str">
        <f>VLOOKUP(A166,[1]leden!A$1:C$65536,3,FALSE)</f>
        <v>UN</v>
      </c>
      <c r="M166" s="15"/>
      <c r="O166" s="16" t="str">
        <f>VLOOKUP(A166,[1]leden!A$1:F$65536,6,FALSE)</f>
        <v>1°</v>
      </c>
      <c r="P166" s="16">
        <f>VLOOKUP(A166,[1]leden!A$1:D$65536,4,FALSE)</f>
        <v>0</v>
      </c>
      <c r="R166" s="16">
        <v>37</v>
      </c>
      <c r="S166" s="16">
        <v>47</v>
      </c>
      <c r="U166">
        <v>22</v>
      </c>
      <c r="V166">
        <v>54</v>
      </c>
      <c r="AP166" s="17">
        <f>ROUNDDOWN(AV166/AW166,3)</f>
        <v>0.58399999999999996</v>
      </c>
      <c r="AQ166" s="18"/>
      <c r="AS166" s="19" t="str">
        <f>IF(AP166&lt;0.61,"OG",IF(AND(AP166&gt;=0.61,AP166&lt;0.765),"MG",IF(AND(AP166&gt;=0.765,AP166&lt;0.95),"PR",IF(AP166&gt;=0.95,"DPR"))))</f>
        <v>OG</v>
      </c>
      <c r="AV166">
        <f>SUM(R166,U166,X166,AA166,AD166,AG166,AJ166,AM166)</f>
        <v>59</v>
      </c>
      <c r="AW166">
        <f>SUM(S166,V166,Y166,AB166,AE166,AH166,AK166,AN166)</f>
        <v>101</v>
      </c>
    </row>
    <row r="167" spans="1:49" ht="3.75" customHeight="1" x14ac:dyDescent="0.2">
      <c r="A167" s="21"/>
      <c r="B167" s="21"/>
      <c r="C167" s="21"/>
      <c r="D167" s="21"/>
      <c r="E167" s="21"/>
      <c r="F167" s="21"/>
      <c r="G167" s="21"/>
      <c r="H167" s="21"/>
      <c r="I167" s="21"/>
      <c r="J167" s="21"/>
      <c r="K167" s="21"/>
      <c r="L167" s="21"/>
      <c r="M167" s="21"/>
      <c r="N167" s="21"/>
      <c r="O167" s="21"/>
      <c r="P167" s="21"/>
      <c r="Q167" s="21"/>
      <c r="R167" s="21"/>
      <c r="S167" s="21"/>
      <c r="T167" s="21"/>
      <c r="U167" s="21"/>
      <c r="V167" s="21"/>
      <c r="W167" s="21"/>
      <c r="X167" s="21"/>
      <c r="Y167" s="21"/>
      <c r="Z167" s="21"/>
      <c r="AA167" s="21"/>
      <c r="AB167" s="21"/>
      <c r="AC167" s="21"/>
      <c r="AD167" s="21"/>
      <c r="AE167" s="21"/>
      <c r="AF167" s="21"/>
      <c r="AG167" s="21"/>
      <c r="AH167" s="21"/>
      <c r="AI167" s="21"/>
      <c r="AJ167" s="21"/>
      <c r="AK167" s="21"/>
      <c r="AL167" s="21"/>
      <c r="AM167" s="21"/>
      <c r="AN167" s="21"/>
      <c r="AO167" s="21"/>
      <c r="AP167" s="21"/>
      <c r="AQ167" s="21"/>
      <c r="AR167" s="21"/>
      <c r="AS167" s="21"/>
      <c r="AT167" s="21"/>
      <c r="AU167" s="21"/>
      <c r="AV167" s="21"/>
      <c r="AW167" s="21"/>
    </row>
    <row r="168" spans="1:49" x14ac:dyDescent="0.2">
      <c r="A168" s="9">
        <v>4551</v>
      </c>
      <c r="B168" s="10"/>
      <c r="D168" s="11" t="str">
        <f>VLOOKUP(A168,[1]leden!A$1:C$65536,2,FALSE)</f>
        <v>LEMAN Gwen</v>
      </c>
      <c r="E168" s="12"/>
      <c r="F168" s="12"/>
      <c r="G168" s="12"/>
      <c r="H168" s="12"/>
      <c r="I168" s="12"/>
      <c r="J168" s="13"/>
      <c r="L168" s="14" t="str">
        <f>VLOOKUP(A168,[1]leden!A$1:C$65536,3,FALSE)</f>
        <v>UN</v>
      </c>
      <c r="M168" s="15"/>
      <c r="O168" s="16" t="str">
        <f>VLOOKUP(A168,[1]leden!A$1:F$65536,6,FALSE)</f>
        <v>1°</v>
      </c>
      <c r="P168" s="16">
        <f>VLOOKUP(A168,[1]leden!A$1:D$65536,4,FALSE)</f>
        <v>0</v>
      </c>
      <c r="R168" s="16">
        <v>34</v>
      </c>
      <c r="S168" s="16">
        <v>71</v>
      </c>
      <c r="U168">
        <v>32</v>
      </c>
      <c r="V168">
        <v>71</v>
      </c>
      <c r="AP168" s="17">
        <f>ROUNDDOWN(AV168/AW168,3)</f>
        <v>0.46400000000000002</v>
      </c>
      <c r="AQ168" s="18"/>
      <c r="AS168" s="19" t="str">
        <f>IF(AP168&lt;0.61,"OG",IF(AND(AP168&gt;=0.61,AP168&lt;0.765),"MG",IF(AND(AP168&gt;=0.765,AP168&lt;0.95),"PR",IF(AP168&gt;=0.95,"DPR"))))</f>
        <v>OG</v>
      </c>
      <c r="AV168">
        <f>SUM(R168,U168,X168,AA168,AD168,AG168,AJ168,AM168)</f>
        <v>66</v>
      </c>
      <c r="AW168">
        <f>SUM(S168,V168,Y168,AB168,AE168,AH168,AK168,AN168)</f>
        <v>142</v>
      </c>
    </row>
    <row r="169" spans="1:49" ht="3.75" customHeight="1" x14ac:dyDescent="0.2">
      <c r="A169" s="21"/>
      <c r="B169" s="21"/>
      <c r="C169" s="21"/>
      <c r="D169" s="21"/>
      <c r="E169" s="21"/>
      <c r="F169" s="21"/>
      <c r="G169" s="21"/>
      <c r="H169" s="21"/>
      <c r="I169" s="21"/>
      <c r="J169" s="21"/>
      <c r="K169" s="21"/>
      <c r="L169" s="21"/>
      <c r="M169" s="21"/>
      <c r="N169" s="21"/>
      <c r="O169" s="21"/>
      <c r="P169" s="21"/>
      <c r="Q169" s="21"/>
      <c r="R169" s="21"/>
      <c r="S169" s="21"/>
      <c r="T169" s="21"/>
      <c r="U169" s="21"/>
      <c r="V169" s="21"/>
      <c r="W169" s="21"/>
      <c r="X169" s="21"/>
      <c r="Y169" s="21"/>
      <c r="Z169" s="21"/>
      <c r="AA169" s="21"/>
      <c r="AB169" s="21"/>
      <c r="AC169" s="21"/>
      <c r="AD169" s="21"/>
      <c r="AE169" s="21"/>
      <c r="AF169" s="21"/>
      <c r="AG169" s="21"/>
      <c r="AH169" s="21"/>
      <c r="AI169" s="21"/>
      <c r="AJ169" s="21"/>
      <c r="AK169" s="21"/>
      <c r="AL169" s="21"/>
      <c r="AM169" s="21"/>
      <c r="AN169" s="21"/>
      <c r="AO169" s="21"/>
      <c r="AP169" s="21"/>
      <c r="AQ169" s="21"/>
      <c r="AR169" s="21"/>
      <c r="AS169" s="21"/>
      <c r="AT169" s="21"/>
      <c r="AU169" s="21"/>
      <c r="AV169" s="21"/>
      <c r="AW169" s="21"/>
    </row>
    <row r="170" spans="1:49" ht="3.75" customHeight="1" x14ac:dyDescent="0.2">
      <c r="A170" s="21"/>
      <c r="B170" s="21"/>
      <c r="C170" s="21"/>
      <c r="D170" s="21"/>
      <c r="E170" s="21"/>
      <c r="F170" s="21"/>
      <c r="G170" s="21"/>
      <c r="H170" s="21"/>
      <c r="I170" s="21"/>
      <c r="J170" s="21"/>
      <c r="K170" s="21"/>
      <c r="L170" s="21"/>
      <c r="M170" s="21"/>
      <c r="N170" s="21"/>
      <c r="O170" s="21"/>
      <c r="P170" s="21"/>
      <c r="Q170" s="21"/>
      <c r="R170" s="21"/>
      <c r="S170" s="21"/>
      <c r="T170" s="21"/>
      <c r="U170" s="21"/>
      <c r="V170" s="21"/>
      <c r="W170" s="21"/>
      <c r="X170" s="21"/>
      <c r="Y170" s="21"/>
      <c r="Z170" s="21"/>
      <c r="AA170" s="21"/>
      <c r="AB170" s="21"/>
      <c r="AC170" s="21"/>
      <c r="AD170" s="21"/>
      <c r="AE170" s="21"/>
      <c r="AF170" s="21"/>
      <c r="AG170" s="21"/>
      <c r="AH170" s="21"/>
      <c r="AI170" s="21"/>
      <c r="AJ170" s="21"/>
      <c r="AK170" s="21"/>
      <c r="AL170" s="21"/>
      <c r="AM170" s="21"/>
      <c r="AN170" s="21"/>
      <c r="AO170" s="21"/>
      <c r="AP170" s="21"/>
      <c r="AQ170" s="21"/>
      <c r="AR170" s="21"/>
      <c r="AS170" s="21"/>
      <c r="AT170" s="21"/>
      <c r="AU170" s="21"/>
      <c r="AV170" s="21"/>
      <c r="AW170" s="21"/>
    </row>
    <row r="171" spans="1:49" x14ac:dyDescent="0.2">
      <c r="A171" s="9">
        <v>4942</v>
      </c>
      <c r="B171" s="10"/>
      <c r="D171" s="11" t="str">
        <f>VLOOKUP(A171,[1]leden!A$1:C$65536,2,FALSE)</f>
        <v>BAETENS Marc</v>
      </c>
      <c r="E171" s="12"/>
      <c r="F171" s="12"/>
      <c r="G171" s="12"/>
      <c r="H171" s="12"/>
      <c r="I171" s="12"/>
      <c r="J171" s="13"/>
      <c r="L171" s="14" t="str">
        <f>VLOOKUP(A171,[1]leden!A$1:C$65536,3,FALSE)</f>
        <v>BVG</v>
      </c>
      <c r="M171" s="15"/>
      <c r="O171" s="16" t="str">
        <f>VLOOKUP(A171,[1]leden!A$1:F$65536,6,FALSE)</f>
        <v>1°</v>
      </c>
      <c r="P171" s="16">
        <f>VLOOKUP(A171,[1]leden!A$1:D$65536,4,FALSE)</f>
        <v>0</v>
      </c>
      <c r="R171" s="16">
        <v>34</v>
      </c>
      <c r="S171" s="16">
        <v>41</v>
      </c>
      <c r="U171">
        <v>37</v>
      </c>
      <c r="V171">
        <v>51</v>
      </c>
      <c r="AP171" s="17">
        <f>ROUNDDOWN(AV171/AW171,3)</f>
        <v>0.77100000000000002</v>
      </c>
      <c r="AQ171" s="18"/>
      <c r="AS171" s="19" t="str">
        <f>IF(AP171&lt;0.61,"OG",IF(AND(AP171&gt;=0.61,AP171&lt;0.765),"MG",IF(AND(AP171&gt;=0.765,AP171&lt;0.95),"PR",IF(AP171&gt;=0.95,"DPR"))))</f>
        <v>PR</v>
      </c>
      <c r="AV171">
        <f>SUM(R171,U171,X171,AA171,AD171,AG171,AJ171,AM171)</f>
        <v>71</v>
      </c>
      <c r="AW171">
        <f>SUM(S171,V171,Y171,AB171,AE171,AH171,AK171,AN171)</f>
        <v>92</v>
      </c>
    </row>
    <row r="172" spans="1:49" ht="3" customHeight="1" x14ac:dyDescent="0.2">
      <c r="P172" s="16"/>
    </row>
    <row r="173" spans="1:49" x14ac:dyDescent="0.2">
      <c r="A173" s="9">
        <v>4290</v>
      </c>
      <c r="B173" s="10"/>
      <c r="D173" s="11" t="str">
        <f>VLOOKUP(A173,[1]leden!A$1:C$65536,2,FALSE)</f>
        <v>GILLADE Luc</v>
      </c>
      <c r="E173" s="12"/>
      <c r="F173" s="12"/>
      <c r="G173" s="12"/>
      <c r="H173" s="12"/>
      <c r="I173" s="12"/>
      <c r="J173" s="13"/>
      <c r="L173" s="14" t="str">
        <f>VLOOKUP(A173,[1]leden!A$1:C$65536,3,FALSE)</f>
        <v>KOH</v>
      </c>
      <c r="M173" s="15"/>
      <c r="O173" s="16" t="str">
        <f>VLOOKUP(A173,[1]leden!A$1:F$65536,6,FALSE)</f>
        <v>1°</v>
      </c>
      <c r="P173" s="16">
        <f>VLOOKUP(A173,[1]leden!A$1:D$65536,4,FALSE)</f>
        <v>0</v>
      </c>
      <c r="R173" s="16">
        <v>40</v>
      </c>
      <c r="S173" s="16">
        <v>57</v>
      </c>
      <c r="U173">
        <v>27</v>
      </c>
      <c r="V173">
        <v>57</v>
      </c>
      <c r="AP173" s="17">
        <f>ROUNDDOWN(AV173/AW173,3)</f>
        <v>0.58699999999999997</v>
      </c>
      <c r="AQ173" s="18"/>
      <c r="AS173" s="19" t="str">
        <f>IF(AP173&lt;0.61,"OG",IF(AND(AP173&gt;=0.61,AP173&lt;0.765),"MG",IF(AND(AP173&gt;=0.765,AP173&lt;0.95),"PR",IF(AP173&gt;=0.95,"DPR"))))</f>
        <v>OG</v>
      </c>
      <c r="AV173">
        <f>SUM(R173,U173,X173,AA173,AD173,AG173,AJ173,AM173)</f>
        <v>67</v>
      </c>
      <c r="AW173">
        <f>SUM(S173,V173,Y173,AB173,AE173,AH173,AK173,AN173)</f>
        <v>114</v>
      </c>
    </row>
    <row r="174" spans="1:49" ht="3.75" customHeight="1" x14ac:dyDescent="0.2">
      <c r="A174" s="21"/>
      <c r="B174" s="21"/>
      <c r="C174" s="21"/>
      <c r="D174" s="21"/>
      <c r="E174" s="21"/>
      <c r="F174" s="21"/>
      <c r="G174" s="21"/>
      <c r="H174" s="21"/>
      <c r="I174" s="21"/>
      <c r="J174" s="21"/>
      <c r="K174" s="21"/>
      <c r="L174" s="21"/>
      <c r="M174" s="21"/>
      <c r="N174" s="21"/>
      <c r="O174" s="21"/>
      <c r="P174" s="21"/>
      <c r="Q174" s="21"/>
      <c r="R174" s="21"/>
      <c r="S174" s="21"/>
      <c r="T174" s="21"/>
      <c r="U174" s="21"/>
      <c r="V174" s="21"/>
      <c r="W174" s="21"/>
      <c r="X174" s="21"/>
      <c r="Y174" s="21"/>
      <c r="Z174" s="21"/>
      <c r="AA174" s="21"/>
      <c r="AB174" s="21"/>
      <c r="AC174" s="21"/>
      <c r="AD174" s="21"/>
      <c r="AE174" s="21"/>
      <c r="AF174" s="21"/>
      <c r="AG174" s="21"/>
      <c r="AH174" s="21"/>
      <c r="AI174" s="21"/>
      <c r="AJ174" s="21"/>
      <c r="AK174" s="21"/>
      <c r="AL174" s="21"/>
      <c r="AM174" s="21"/>
      <c r="AN174" s="21"/>
      <c r="AO174" s="21"/>
      <c r="AP174" s="21"/>
      <c r="AQ174" s="21"/>
      <c r="AR174" s="21"/>
      <c r="AS174" s="21"/>
      <c r="AT174" s="21"/>
      <c r="AU174" s="21"/>
      <c r="AV174" s="21"/>
      <c r="AW174" s="21"/>
    </row>
    <row r="175" spans="1:49" x14ac:dyDescent="0.2">
      <c r="A175" s="9">
        <v>6701</v>
      </c>
      <c r="B175" s="10"/>
      <c r="D175" s="11" t="str">
        <f>VLOOKUP(A175,[1]leden!A$1:C$65536,2,FALSE)</f>
        <v>BROCHE Philippe</v>
      </c>
      <c r="E175" s="12"/>
      <c r="F175" s="12"/>
      <c r="G175" s="12"/>
      <c r="H175" s="12"/>
      <c r="I175" s="12"/>
      <c r="J175" s="13"/>
      <c r="L175" s="14" t="str">
        <f>VLOOKUP(A175,[1]leden!A$1:C$65536,3,FALSE)</f>
        <v>GS</v>
      </c>
      <c r="M175" s="15"/>
      <c r="O175" s="16" t="str">
        <f>VLOOKUP(A175,[1]leden!A$1:F$65536,6,FALSE)</f>
        <v>1°</v>
      </c>
      <c r="P175" s="16">
        <f>VLOOKUP(A175,[1]leden!A$1:D$65536,4,FALSE)</f>
        <v>0</v>
      </c>
      <c r="R175" s="16">
        <v>34</v>
      </c>
      <c r="S175" s="16">
        <v>65</v>
      </c>
      <c r="U175">
        <v>28</v>
      </c>
      <c r="V175">
        <v>66</v>
      </c>
      <c r="AP175" s="17">
        <f>ROUNDDOWN(AV175/AW175,3)</f>
        <v>0.47299999999999998</v>
      </c>
      <c r="AQ175" s="18"/>
      <c r="AS175" s="19" t="str">
        <f>IF(AP175&lt;0.61,"OG",IF(AND(AP175&gt;=0.61,AP175&lt;0.765),"MG",IF(AND(AP175&gt;=0.765,AP175&lt;0.95),"PR",IF(AP175&gt;=0.95,"DPR"))))</f>
        <v>OG</v>
      </c>
      <c r="AV175">
        <f>SUM(R175,U175,X175,AA175,AD175,AG175,AJ175,AM175)</f>
        <v>62</v>
      </c>
      <c r="AW175">
        <f>SUM(S175,V175,Y175,AB175,AE175,AH175,AK175,AN175)</f>
        <v>131</v>
      </c>
    </row>
    <row r="176" spans="1:49" ht="3.75" customHeight="1" x14ac:dyDescent="0.2">
      <c r="A176" s="21"/>
      <c r="B176" s="21"/>
      <c r="C176" s="21"/>
      <c r="D176" s="21"/>
      <c r="E176" s="21"/>
      <c r="F176" s="21"/>
      <c r="G176" s="21"/>
      <c r="H176" s="21"/>
      <c r="I176" s="21"/>
      <c r="J176" s="21"/>
      <c r="K176" s="21"/>
      <c r="L176" s="21"/>
      <c r="M176" s="21"/>
      <c r="N176" s="21"/>
      <c r="O176" s="21"/>
      <c r="P176" s="21"/>
      <c r="Q176" s="21"/>
      <c r="R176" s="21"/>
      <c r="S176" s="21"/>
      <c r="T176" s="21"/>
      <c r="U176" s="21"/>
      <c r="V176" s="21"/>
      <c r="W176" s="21"/>
      <c r="X176" s="21"/>
      <c r="Y176" s="21"/>
      <c r="Z176" s="21"/>
      <c r="AA176" s="21"/>
      <c r="AB176" s="21"/>
      <c r="AC176" s="21"/>
      <c r="AD176" s="21"/>
      <c r="AE176" s="21"/>
      <c r="AF176" s="21"/>
      <c r="AG176" s="21"/>
      <c r="AH176" s="21"/>
      <c r="AI176" s="21"/>
      <c r="AJ176" s="21"/>
      <c r="AK176" s="21"/>
      <c r="AL176" s="21"/>
      <c r="AM176" s="21"/>
      <c r="AN176" s="21"/>
      <c r="AO176" s="21"/>
      <c r="AP176" s="21"/>
      <c r="AQ176" s="21"/>
      <c r="AR176" s="21"/>
      <c r="AS176" s="21"/>
      <c r="AT176" s="21"/>
      <c r="AU176" s="21"/>
      <c r="AV176" s="21"/>
      <c r="AW176" s="21"/>
    </row>
    <row r="177" spans="1:49" x14ac:dyDescent="0.2">
      <c r="A177" s="9">
        <v>7461</v>
      </c>
      <c r="B177" s="10"/>
      <c r="D177" s="11" t="str">
        <f>VLOOKUP(A177,[1]leden!A$1:C$65536,2,FALSE)</f>
        <v>GRIMON Johan</v>
      </c>
      <c r="E177" s="12"/>
      <c r="F177" s="12"/>
      <c r="G177" s="12"/>
      <c r="H177" s="12"/>
      <c r="I177" s="12"/>
      <c r="J177" s="13"/>
      <c r="L177" s="14" t="str">
        <f>VLOOKUP(A177,[1]leden!A$1:C$65536,3,FALSE)</f>
        <v>K&amp;V</v>
      </c>
      <c r="M177" s="15"/>
      <c r="O177" s="16" t="str">
        <f>VLOOKUP(A177,[1]leden!A$1:F$65536,6,FALSE)</f>
        <v>1°</v>
      </c>
      <c r="P177" s="16">
        <f>VLOOKUP(A177,[1]leden!A$1:D$65536,4,FALSE)</f>
        <v>0</v>
      </c>
      <c r="R177" s="16">
        <v>34</v>
      </c>
      <c r="S177" s="16">
        <v>80</v>
      </c>
      <c r="U177">
        <v>33</v>
      </c>
      <c r="V177">
        <v>62</v>
      </c>
      <c r="AP177" s="17">
        <f>ROUNDDOWN(AV177/AW177,3)</f>
        <v>0.47099999999999997</v>
      </c>
      <c r="AQ177" s="18"/>
      <c r="AS177" s="19" t="str">
        <f>IF(AP177&lt;0.61,"OG",IF(AND(AP177&gt;=0.61,AP177&lt;0.765),"MG",IF(AND(AP177&gt;=0.765,AP177&lt;0.95),"PR",IF(AP177&gt;=0.95,"DPR"))))</f>
        <v>OG</v>
      </c>
      <c r="AV177">
        <f>SUM(R177,U177,X177,AA177,AD177,AG177,AJ177,AM177)</f>
        <v>67</v>
      </c>
      <c r="AW177">
        <f>SUM(S177,V177,Y177,AB177,AE177,AH177,AK177,AN177)</f>
        <v>142</v>
      </c>
    </row>
    <row r="178" spans="1:49" ht="3.75" customHeight="1" x14ac:dyDescent="0.2">
      <c r="P178" s="16"/>
    </row>
    <row r="179" spans="1:49" x14ac:dyDescent="0.2">
      <c r="A179" s="9">
        <v>6953</v>
      </c>
      <c r="B179" s="10"/>
      <c r="D179" s="11" t="str">
        <f>VLOOKUP(A179,[1]leden!A$1:C$65536,2,FALSE)</f>
        <v>DE WIT Anthony</v>
      </c>
      <c r="E179" s="12"/>
      <c r="F179" s="12"/>
      <c r="G179" s="12"/>
      <c r="H179" s="12"/>
      <c r="I179" s="12"/>
      <c r="J179" s="13"/>
      <c r="L179" s="14" t="str">
        <f>VLOOKUP(A179,[1]leden!A$1:C$65536,3,FALSE)</f>
        <v>KSTROM</v>
      </c>
      <c r="M179" s="15"/>
      <c r="O179" s="16" t="str">
        <f>VLOOKUP(A179,[1]leden!A$1:F$65536,6,FALSE)</f>
        <v>1°</v>
      </c>
      <c r="P179" s="16">
        <f>VLOOKUP(A179,[1]leden!A$1:D$65536,4,FALSE)</f>
        <v>0</v>
      </c>
      <c r="R179" s="16">
        <v>34</v>
      </c>
      <c r="S179" s="16">
        <v>74</v>
      </c>
      <c r="U179">
        <v>26</v>
      </c>
      <c r="V179">
        <v>58</v>
      </c>
      <c r="AP179" s="17">
        <f>ROUNDDOWN(AV179/AW179,3)</f>
        <v>0.45400000000000001</v>
      </c>
      <c r="AQ179" s="18"/>
      <c r="AS179" s="19" t="str">
        <f>IF(AP179&lt;0.61,"OG",IF(AND(AP179&gt;=0.61,AP179&lt;0.765),"MG",IF(AND(AP179&gt;=0.765,AP179&lt;0.95),"PR",IF(AP179&gt;=0.95,"DPR"))))</f>
        <v>OG</v>
      </c>
      <c r="AV179">
        <f>SUM(R179,U179,X179,AA179,AD179,AG179,AJ179,AM179)</f>
        <v>60</v>
      </c>
      <c r="AW179">
        <f>SUM(S179,V179,Y179,AB179,AE179,AH179,AK179,AN179)</f>
        <v>132</v>
      </c>
    </row>
    <row r="180" spans="1:49" ht="5.25" customHeight="1" x14ac:dyDescent="0.2">
      <c r="A180" s="21"/>
      <c r="B180" s="21"/>
      <c r="C180" s="21"/>
      <c r="D180" s="21"/>
      <c r="E180" s="21"/>
      <c r="F180" s="21"/>
      <c r="G180" s="21"/>
      <c r="H180" s="21"/>
      <c r="I180" s="21"/>
      <c r="J180" s="21"/>
      <c r="K180" s="21"/>
      <c r="L180" s="21"/>
      <c r="M180" s="21"/>
      <c r="N180" s="21"/>
      <c r="O180" s="21"/>
      <c r="P180" s="21"/>
      <c r="Q180" s="21"/>
      <c r="R180" s="21"/>
      <c r="S180" s="21"/>
      <c r="T180" s="21"/>
      <c r="U180" s="21"/>
      <c r="V180" s="21"/>
      <c r="W180" s="21"/>
      <c r="X180" s="21"/>
      <c r="Y180" s="21"/>
      <c r="Z180" s="21"/>
      <c r="AA180" s="21"/>
      <c r="AB180" s="21"/>
      <c r="AC180" s="21"/>
      <c r="AD180" s="21"/>
      <c r="AE180" s="21"/>
      <c r="AF180" s="21"/>
      <c r="AG180" s="21"/>
      <c r="AH180" s="21"/>
      <c r="AI180" s="21"/>
      <c r="AJ180" s="21"/>
      <c r="AK180" s="21"/>
      <c r="AL180" s="21"/>
      <c r="AM180" s="21"/>
      <c r="AN180" s="21"/>
      <c r="AO180" s="21"/>
      <c r="AP180" s="21"/>
      <c r="AQ180" s="21"/>
      <c r="AR180" s="21"/>
      <c r="AS180" s="21"/>
      <c r="AT180" s="21"/>
      <c r="AU180" s="21"/>
      <c r="AV180" s="21"/>
      <c r="AW180" s="21"/>
    </row>
    <row r="181" spans="1:49" x14ac:dyDescent="0.2">
      <c r="A181" s="9">
        <v>4965</v>
      </c>
      <c r="B181" s="10"/>
      <c r="D181" s="11" t="str">
        <f>VLOOKUP(A181,[1]leden!A$1:C$65536,2,FALSE)</f>
        <v>ROSSEL Bart</v>
      </c>
      <c r="E181" s="12"/>
      <c r="F181" s="12"/>
      <c r="G181" s="12"/>
      <c r="H181" s="12"/>
      <c r="I181" s="12"/>
      <c r="J181" s="13"/>
      <c r="L181" s="14" t="str">
        <f>VLOOKUP(A181,[1]leden!A$1:C$65536,3,FALSE)</f>
        <v>UN</v>
      </c>
      <c r="M181" s="15"/>
      <c r="O181" s="16" t="str">
        <f>VLOOKUP(A181,[1]leden!A$1:F$65536,6,FALSE)</f>
        <v>exc</v>
      </c>
      <c r="P181" s="16">
        <f>VLOOKUP(A181,[1]leden!A$1:D$65536,4,FALSE)</f>
        <v>0</v>
      </c>
      <c r="R181" s="16">
        <v>51</v>
      </c>
      <c r="S181" s="16">
        <v>55</v>
      </c>
      <c r="U181">
        <v>42</v>
      </c>
      <c r="V181">
        <v>46</v>
      </c>
      <c r="AP181" s="17">
        <f>ROUNDDOWN(AV181/AW181,3)</f>
        <v>0.92</v>
      </c>
      <c r="AQ181" s="18"/>
      <c r="AS181" s="19" t="str">
        <f>IF(AP181&lt;0.765,"OG",IF(AND(AP181&gt;=0.765,AP181&lt;0.95),"MG",IF(AP181&gt;=0.95,"PR")))</f>
        <v>MG</v>
      </c>
      <c r="AV181">
        <f>SUM(R181,U181,X181,AA181,AD181,AG181,AJ181,AM181)</f>
        <v>93</v>
      </c>
      <c r="AW181">
        <f>SUM(S181,V181,Y181,AB181,AE181,AH181,AK181,AN181)</f>
        <v>101</v>
      </c>
    </row>
    <row r="182" spans="1:49" ht="4.5" customHeight="1" x14ac:dyDescent="0.2">
      <c r="A182" s="30"/>
      <c r="B182" s="30"/>
      <c r="C182" s="21"/>
      <c r="D182" s="31"/>
      <c r="E182" s="31"/>
      <c r="F182" s="31"/>
      <c r="G182" s="31"/>
      <c r="H182" s="31"/>
      <c r="I182" s="31"/>
      <c r="J182" s="31"/>
      <c r="K182" s="21"/>
      <c r="L182" s="32"/>
      <c r="M182" s="32"/>
      <c r="N182" s="21"/>
      <c r="O182" s="27"/>
      <c r="P182" s="21"/>
      <c r="Q182" s="21"/>
      <c r="R182" s="33"/>
      <c r="S182" s="33"/>
      <c r="T182" s="21"/>
      <c r="U182" s="21"/>
      <c r="V182" s="21"/>
      <c r="W182" s="21"/>
      <c r="X182" s="21"/>
      <c r="Y182" s="21"/>
      <c r="Z182" s="21"/>
      <c r="AA182" s="21"/>
      <c r="AB182" s="21"/>
      <c r="AC182" s="21"/>
      <c r="AD182" s="21"/>
      <c r="AE182" s="21"/>
      <c r="AF182" s="21"/>
      <c r="AG182" s="21"/>
      <c r="AH182" s="21"/>
      <c r="AI182" s="21"/>
      <c r="AJ182" s="21"/>
      <c r="AK182" s="21"/>
      <c r="AL182" s="21"/>
      <c r="AM182" s="21"/>
      <c r="AN182" s="21"/>
      <c r="AO182" s="21"/>
      <c r="AP182" s="34"/>
      <c r="AQ182" s="34"/>
      <c r="AR182" s="21"/>
      <c r="AS182" s="22"/>
      <c r="AT182" s="21"/>
      <c r="AU182" s="21"/>
      <c r="AV182" s="21"/>
      <c r="AW182" s="21"/>
    </row>
    <row r="183" spans="1:49" x14ac:dyDescent="0.2">
      <c r="A183" s="9">
        <v>4451</v>
      </c>
      <c r="B183" s="10"/>
      <c r="D183" s="11" t="str">
        <f>VLOOKUP(A183,[1]leden!A$1:C$65536,2,FALSE)</f>
        <v>DE BLEECKER Steven</v>
      </c>
      <c r="E183" s="12"/>
      <c r="F183" s="12"/>
      <c r="G183" s="12"/>
      <c r="H183" s="12"/>
      <c r="I183" s="12"/>
      <c r="J183" s="13"/>
      <c r="L183" s="14" t="str">
        <f>VLOOKUP(A183,[1]leden!A$1:C$65536,3,FALSE)</f>
        <v>KAS</v>
      </c>
      <c r="M183" s="15"/>
      <c r="O183" s="16" t="str">
        <f>VLOOKUP(A183,[1]leden!A$1:F$65536,6,FALSE)</f>
        <v>exc</v>
      </c>
      <c r="P183" s="16">
        <f>VLOOKUP(A183,[1]leden!A$1:D$65536,4,FALSE)</f>
        <v>0</v>
      </c>
      <c r="R183" s="16">
        <v>42</v>
      </c>
      <c r="S183" s="16">
        <v>65</v>
      </c>
      <c r="U183">
        <v>32</v>
      </c>
      <c r="V183">
        <v>56</v>
      </c>
      <c r="AP183" s="17">
        <f>ROUNDDOWN(AV183/AW183,3)</f>
        <v>0.61099999999999999</v>
      </c>
      <c r="AQ183" s="18"/>
      <c r="AS183" s="19" t="str">
        <f>IF(AP183&lt;0.765,"OG",IF(AND(AP183&gt;=0.765,AP183&lt;0.95),"MG",IF(AP183&gt;=0.95,"PR")))</f>
        <v>OG</v>
      </c>
      <c r="AV183">
        <f>SUM(R183,U183,X183,AA183,AD183,AG183,AJ183,AM183)</f>
        <v>74</v>
      </c>
      <c r="AW183">
        <f>SUM(S183,V183,Y183,AB183,AE183,AH183,AK183,AN183)</f>
        <v>121</v>
      </c>
    </row>
    <row r="184" spans="1:49" ht="3.75" customHeight="1" x14ac:dyDescent="0.2">
      <c r="A184" s="30"/>
      <c r="B184" s="30"/>
      <c r="C184" s="21"/>
      <c r="D184" s="31"/>
      <c r="E184" s="31"/>
      <c r="F184" s="31"/>
      <c r="G184" s="31"/>
      <c r="H184" s="31"/>
      <c r="I184" s="31"/>
      <c r="J184" s="31"/>
      <c r="K184" s="21"/>
      <c r="L184" s="32"/>
      <c r="M184" s="32"/>
      <c r="N184" s="21"/>
      <c r="O184" s="27"/>
      <c r="P184" s="21"/>
      <c r="Q184" s="21"/>
      <c r="R184" s="33"/>
      <c r="S184" s="33"/>
      <c r="T184" s="21"/>
      <c r="U184" s="21"/>
      <c r="V184" s="21"/>
      <c r="W184" s="21"/>
      <c r="X184" s="21"/>
      <c r="Y184" s="21"/>
      <c r="Z184" s="21"/>
      <c r="AA184" s="21"/>
      <c r="AB184" s="21"/>
      <c r="AC184" s="21"/>
      <c r="AD184" s="21"/>
      <c r="AE184" s="21"/>
      <c r="AF184" s="21"/>
      <c r="AG184" s="21"/>
      <c r="AH184" s="21"/>
      <c r="AI184" s="21"/>
      <c r="AJ184" s="21"/>
      <c r="AK184" s="21"/>
      <c r="AL184" s="21"/>
      <c r="AM184" s="21"/>
      <c r="AN184" s="21"/>
      <c r="AO184" s="21"/>
      <c r="AP184" s="34"/>
      <c r="AQ184" s="34"/>
      <c r="AR184" s="21"/>
      <c r="AS184" s="22"/>
      <c r="AT184" s="21"/>
      <c r="AU184" s="21"/>
      <c r="AV184" s="21"/>
      <c r="AW184" s="21"/>
    </row>
    <row r="185" spans="1:49" x14ac:dyDescent="0.2">
      <c r="A185" s="9">
        <v>4482</v>
      </c>
      <c r="B185" s="10"/>
      <c r="D185" s="11" t="str">
        <f>VLOOKUP(A185,[1]leden!A$1:C$65536,2,FALSE)</f>
        <v>STAELENS Freddy</v>
      </c>
      <c r="E185" s="12"/>
      <c r="F185" s="12"/>
      <c r="G185" s="12"/>
      <c r="H185" s="12"/>
      <c r="I185" s="12"/>
      <c r="J185" s="13"/>
      <c r="L185" s="14" t="str">
        <f>VLOOKUP(A185,[1]leden!A$1:C$65536,3,FALSE)</f>
        <v>K.EBC</v>
      </c>
      <c r="M185" s="15"/>
      <c r="O185" s="16" t="str">
        <f>VLOOKUP(A185,[1]leden!A$1:F$65536,6,FALSE)</f>
        <v>hfd</v>
      </c>
      <c r="P185" s="16">
        <f>VLOOKUP(A185,[1]leden!A$1:D$65536,4,FALSE)</f>
        <v>0</v>
      </c>
      <c r="R185" s="16">
        <v>57</v>
      </c>
      <c r="S185" s="16">
        <v>55</v>
      </c>
      <c r="U185">
        <v>26</v>
      </c>
      <c r="V185">
        <v>46</v>
      </c>
      <c r="AP185" s="17">
        <f>ROUNDDOWN(AV185/AW185,3)</f>
        <v>0.82099999999999995</v>
      </c>
      <c r="AQ185" s="18"/>
      <c r="AS185" s="19" t="str">
        <f>IF(AP185&lt;0.95,"OG",IF(AP185&gt;=0.95,"MG"))</f>
        <v>OG</v>
      </c>
      <c r="AV185">
        <f>SUM(R185,U185,X185,AA185,AD185,AG185,AJ185,AM185)</f>
        <v>83</v>
      </c>
      <c r="AW185">
        <f>SUM(S185,V185,Y185,AB185,AE185,AH185,AK185,AN185)</f>
        <v>101</v>
      </c>
    </row>
    <row r="186" spans="1:49" ht="3.75" customHeight="1" x14ac:dyDescent="0.2">
      <c r="A186" s="30"/>
      <c r="B186" s="30"/>
      <c r="C186" s="21"/>
      <c r="D186" s="31"/>
      <c r="E186" s="31"/>
      <c r="F186" s="31"/>
      <c r="G186" s="31"/>
      <c r="H186" s="31"/>
      <c r="I186" s="31"/>
      <c r="J186" s="31"/>
      <c r="K186" s="21"/>
      <c r="L186" s="32"/>
      <c r="M186" s="32"/>
      <c r="N186" s="21"/>
      <c r="O186" s="27"/>
      <c r="P186" s="21"/>
      <c r="Q186" s="21"/>
      <c r="R186" s="33"/>
      <c r="S186" s="33"/>
      <c r="T186" s="21"/>
      <c r="U186" s="21"/>
      <c r="V186" s="21"/>
      <c r="W186" s="21"/>
      <c r="X186" s="21"/>
      <c r="Y186" s="21"/>
      <c r="Z186" s="21"/>
      <c r="AA186" s="21"/>
      <c r="AB186" s="21"/>
      <c r="AC186" s="21"/>
      <c r="AD186" s="21"/>
      <c r="AE186" s="21"/>
      <c r="AF186" s="21"/>
      <c r="AG186" s="21"/>
      <c r="AH186" s="21"/>
      <c r="AI186" s="21"/>
      <c r="AJ186" s="21"/>
      <c r="AK186" s="21"/>
      <c r="AL186" s="21"/>
      <c r="AM186" s="21"/>
      <c r="AN186" s="21"/>
      <c r="AO186" s="21"/>
      <c r="AP186" s="34"/>
      <c r="AQ186" s="34"/>
      <c r="AR186" s="21"/>
      <c r="AS186" s="22"/>
      <c r="AT186" s="21"/>
      <c r="AU186" s="21"/>
      <c r="AV186" s="21"/>
      <c r="AW186" s="21"/>
    </row>
    <row r="187" spans="1:49" hidden="1" x14ac:dyDescent="0.2">
      <c r="A187" s="35"/>
      <c r="B187" s="35"/>
      <c r="C187" s="21"/>
      <c r="D187" s="36"/>
      <c r="E187" s="36"/>
      <c r="F187" s="36"/>
      <c r="G187" s="36"/>
      <c r="H187" s="36"/>
      <c r="I187" s="36"/>
      <c r="J187" s="36"/>
      <c r="K187" s="21"/>
      <c r="L187" s="37"/>
      <c r="M187" s="37"/>
      <c r="N187" s="21"/>
      <c r="O187" s="27"/>
      <c r="P187" s="21"/>
      <c r="Q187" s="21"/>
      <c r="R187" s="33"/>
      <c r="S187" s="33"/>
      <c r="T187" s="21"/>
      <c r="U187" s="21"/>
      <c r="V187" s="21"/>
      <c r="W187" s="21"/>
      <c r="X187" s="21"/>
      <c r="Y187" s="21"/>
      <c r="Z187" s="21"/>
      <c r="AA187" s="21"/>
      <c r="AB187" s="21"/>
      <c r="AC187" s="21"/>
      <c r="AD187" s="21"/>
      <c r="AE187" s="21"/>
      <c r="AF187" s="21"/>
      <c r="AG187" s="21"/>
      <c r="AH187" s="21"/>
      <c r="AI187" s="21"/>
      <c r="AJ187" s="21"/>
      <c r="AK187" s="21"/>
      <c r="AL187" s="21"/>
      <c r="AM187" s="21"/>
      <c r="AN187" s="21"/>
      <c r="AO187" s="21"/>
      <c r="AP187" s="29"/>
      <c r="AQ187" s="29"/>
      <c r="AR187" s="21"/>
      <c r="AS187" s="22"/>
      <c r="AT187" s="21"/>
      <c r="AU187" s="21"/>
      <c r="AV187" s="21"/>
      <c r="AW187" s="21"/>
    </row>
    <row r="188" spans="1:49" ht="3.75" hidden="1" customHeight="1" x14ac:dyDescent="0.2">
      <c r="A188" s="30"/>
      <c r="B188" s="30"/>
      <c r="C188" s="21"/>
      <c r="D188" s="31"/>
      <c r="E188" s="31"/>
      <c r="F188" s="31"/>
      <c r="G188" s="31"/>
      <c r="H188" s="31"/>
      <c r="I188" s="31"/>
      <c r="J188" s="31"/>
      <c r="K188" s="21"/>
      <c r="L188" s="32"/>
      <c r="M188" s="32"/>
      <c r="N188" s="21"/>
      <c r="O188" s="27"/>
      <c r="P188" s="21"/>
      <c r="Q188" s="21"/>
      <c r="R188" s="33"/>
      <c r="S188" s="33"/>
      <c r="T188" s="21"/>
      <c r="U188" s="21"/>
      <c r="V188" s="21"/>
      <c r="W188" s="21"/>
      <c r="X188" s="21"/>
      <c r="Y188" s="21"/>
      <c r="Z188" s="21"/>
      <c r="AA188" s="21"/>
      <c r="AB188" s="21"/>
      <c r="AC188" s="21"/>
      <c r="AD188" s="21"/>
      <c r="AE188" s="21"/>
      <c r="AF188" s="21"/>
      <c r="AG188" s="21"/>
      <c r="AH188" s="21"/>
      <c r="AI188" s="21"/>
      <c r="AJ188" s="21"/>
      <c r="AK188" s="21"/>
      <c r="AL188" s="21"/>
      <c r="AM188" s="21"/>
      <c r="AN188" s="21"/>
      <c r="AO188" s="21"/>
      <c r="AP188" s="34"/>
      <c r="AQ188" s="34"/>
      <c r="AR188" s="21"/>
      <c r="AS188" s="22"/>
      <c r="AT188" s="21"/>
      <c r="AU188" s="21"/>
      <c r="AV188" s="21"/>
      <c r="AW188" s="21"/>
    </row>
    <row r="189" spans="1:49" hidden="1" x14ac:dyDescent="0.2">
      <c r="A189" s="35"/>
      <c r="B189" s="35"/>
      <c r="C189" s="21"/>
      <c r="D189" s="36"/>
      <c r="E189" s="36"/>
      <c r="F189" s="36"/>
      <c r="G189" s="36"/>
      <c r="H189" s="36"/>
      <c r="I189" s="36"/>
      <c r="J189" s="36"/>
      <c r="K189" s="21"/>
      <c r="L189" s="37"/>
      <c r="M189" s="37"/>
      <c r="N189" s="21"/>
      <c r="O189" s="27"/>
      <c r="P189" s="21"/>
      <c r="Q189" s="21"/>
      <c r="R189" s="33"/>
      <c r="S189" s="33"/>
      <c r="T189" s="21"/>
      <c r="U189" s="21"/>
      <c r="V189" s="21"/>
      <c r="W189" s="21"/>
      <c r="X189" s="21"/>
      <c r="Y189" s="21"/>
      <c r="Z189" s="21"/>
      <c r="AA189" s="21"/>
      <c r="AB189" s="21"/>
      <c r="AC189" s="21"/>
      <c r="AD189" s="21"/>
      <c r="AE189" s="21"/>
      <c r="AF189" s="21"/>
      <c r="AG189" s="21"/>
      <c r="AH189" s="21"/>
      <c r="AI189" s="21"/>
      <c r="AJ189" s="21"/>
      <c r="AK189" s="21"/>
      <c r="AL189" s="21"/>
      <c r="AM189" s="21"/>
      <c r="AN189" s="21"/>
      <c r="AO189" s="21"/>
      <c r="AP189" s="29"/>
      <c r="AQ189" s="29"/>
      <c r="AR189" s="21"/>
      <c r="AS189" s="22"/>
      <c r="AT189" s="21"/>
      <c r="AU189" s="21"/>
      <c r="AV189" s="21"/>
      <c r="AW189" s="21"/>
    </row>
    <row r="190" spans="1:49" ht="5.25" hidden="1" customHeight="1" x14ac:dyDescent="0.2">
      <c r="A190" s="30"/>
      <c r="B190" s="30"/>
      <c r="C190" s="21"/>
      <c r="D190" s="31"/>
      <c r="E190" s="31"/>
      <c r="F190" s="31"/>
      <c r="G190" s="31"/>
      <c r="H190" s="31"/>
      <c r="I190" s="31"/>
      <c r="J190" s="31"/>
      <c r="K190" s="21"/>
      <c r="L190" s="32"/>
      <c r="M190" s="32"/>
      <c r="N190" s="21"/>
      <c r="O190" s="27"/>
      <c r="P190" s="21"/>
      <c r="Q190" s="21"/>
      <c r="R190" s="33"/>
      <c r="S190" s="33"/>
      <c r="T190" s="21"/>
      <c r="U190" s="21"/>
      <c r="V190" s="21"/>
      <c r="W190" s="21"/>
      <c r="X190" s="21"/>
      <c r="Y190" s="21"/>
      <c r="Z190" s="21"/>
      <c r="AA190" s="21"/>
      <c r="AB190" s="21"/>
      <c r="AC190" s="21"/>
      <c r="AD190" s="21"/>
      <c r="AE190" s="21"/>
      <c r="AF190" s="21"/>
      <c r="AG190" s="21"/>
      <c r="AH190" s="21"/>
      <c r="AI190" s="21"/>
      <c r="AJ190" s="21"/>
      <c r="AK190" s="21"/>
      <c r="AL190" s="21"/>
      <c r="AM190" s="21"/>
      <c r="AN190" s="21"/>
      <c r="AO190" s="21"/>
      <c r="AP190" s="34"/>
      <c r="AQ190" s="34"/>
      <c r="AR190" s="21"/>
      <c r="AS190" s="22"/>
      <c r="AT190" s="21"/>
      <c r="AU190" s="21"/>
      <c r="AV190" s="21"/>
      <c r="AW190" s="21"/>
    </row>
    <row r="191" spans="1:49" x14ac:dyDescent="0.2">
      <c r="A191" s="38" t="s">
        <v>8</v>
      </c>
      <c r="B191" s="38"/>
      <c r="C191" s="38"/>
      <c r="D191" s="38"/>
      <c r="E191" s="38"/>
      <c r="F191" s="38"/>
      <c r="G191" s="38"/>
      <c r="H191" s="38"/>
      <c r="I191" s="38"/>
      <c r="J191" s="38"/>
      <c r="K191" s="38"/>
      <c r="L191" s="38"/>
      <c r="M191" s="38"/>
      <c r="N191" s="21"/>
      <c r="O191" s="27"/>
      <c r="P191" s="21"/>
      <c r="Q191" s="21"/>
      <c r="R191" s="33"/>
      <c r="S191" s="33"/>
      <c r="T191" s="21"/>
      <c r="U191" s="21"/>
      <c r="V191" s="21"/>
      <c r="W191" s="21"/>
      <c r="X191" s="21"/>
      <c r="Y191" s="21"/>
      <c r="Z191" s="21"/>
      <c r="AA191" s="21"/>
      <c r="AB191" s="21"/>
      <c r="AC191" s="21"/>
      <c r="AD191" s="21"/>
      <c r="AE191" s="21"/>
      <c r="AF191" s="21"/>
      <c r="AG191" s="21"/>
      <c r="AH191" s="21"/>
      <c r="AI191" s="21"/>
      <c r="AJ191" s="21"/>
      <c r="AK191" s="21"/>
      <c r="AL191" s="21"/>
      <c r="AM191" s="21"/>
      <c r="AN191" s="21"/>
      <c r="AO191" s="21"/>
      <c r="AP191" s="29"/>
      <c r="AQ191" s="29"/>
      <c r="AR191" s="21"/>
      <c r="AS191" s="22"/>
      <c r="AT191" s="21"/>
      <c r="AU191" s="21"/>
      <c r="AV191" s="21"/>
      <c r="AW191" s="21"/>
    </row>
    <row r="192" spans="1:49" ht="5.25" customHeight="1" x14ac:dyDescent="0.2">
      <c r="A192" s="21"/>
      <c r="B192" s="21"/>
      <c r="C192" s="21"/>
      <c r="D192" s="21"/>
      <c r="E192" s="21"/>
      <c r="F192" s="21"/>
      <c r="G192" s="21"/>
      <c r="H192" s="21"/>
      <c r="I192" s="21"/>
      <c r="J192" s="21"/>
      <c r="K192" s="21"/>
      <c r="L192" s="21"/>
      <c r="M192" s="21"/>
      <c r="N192" s="21"/>
      <c r="O192" s="21"/>
      <c r="P192" s="21"/>
      <c r="Q192" s="21"/>
      <c r="R192" s="21"/>
      <c r="S192" s="21"/>
      <c r="T192" s="21"/>
      <c r="U192" s="21"/>
      <c r="V192" s="21"/>
      <c r="W192" s="21"/>
      <c r="X192" s="21"/>
      <c r="Y192" s="21"/>
      <c r="Z192" s="21"/>
      <c r="AA192" s="21"/>
      <c r="AB192" s="21"/>
      <c r="AC192" s="21"/>
      <c r="AD192" s="21"/>
      <c r="AE192" s="21"/>
      <c r="AF192" s="21"/>
      <c r="AG192" s="21"/>
      <c r="AH192" s="21"/>
      <c r="AI192" s="21"/>
      <c r="AJ192" s="21"/>
      <c r="AK192" s="21"/>
      <c r="AL192" s="21"/>
      <c r="AM192" s="21"/>
      <c r="AN192" s="21"/>
      <c r="AO192" s="21"/>
      <c r="AP192" s="21"/>
      <c r="AQ192" s="21"/>
      <c r="AR192" s="21"/>
      <c r="AS192" s="21"/>
      <c r="AT192" s="21"/>
      <c r="AU192" s="21"/>
      <c r="AV192" s="21"/>
      <c r="AW192" s="21"/>
    </row>
    <row r="193" spans="1:49" x14ac:dyDescent="0.2">
      <c r="A193" s="9">
        <v>9419</v>
      </c>
      <c r="B193" s="10"/>
      <c r="D193" s="11" t="str">
        <f>VLOOKUP(A193,[1]leden!A$1:C$65536,2,FALSE)</f>
        <v>MOEYKENS Biacio</v>
      </c>
      <c r="E193" s="12"/>
      <c r="F193" s="12"/>
      <c r="G193" s="12"/>
      <c r="H193" s="12"/>
      <c r="I193" s="12"/>
      <c r="J193" s="13"/>
      <c r="L193" s="14" t="str">
        <f>VLOOKUP(A193,[1]leden!A$1:C$65536,3,FALSE)</f>
        <v>GS</v>
      </c>
      <c r="M193" s="15"/>
      <c r="O193" s="16" t="str">
        <f>VLOOKUP(A193,[1]leden!A$1:F$65536,6,FALSE)</f>
        <v>4°</v>
      </c>
      <c r="P193" s="16">
        <f>VLOOKUP(A193,[1]leden!A$1:D$65536,4,FALSE)</f>
        <v>0</v>
      </c>
      <c r="R193" s="16">
        <v>17</v>
      </c>
      <c r="S193" s="16">
        <v>47</v>
      </c>
      <c r="U193">
        <v>18</v>
      </c>
      <c r="V193">
        <v>58</v>
      </c>
      <c r="X193">
        <v>15</v>
      </c>
      <c r="Y193">
        <v>46</v>
      </c>
      <c r="AP193" s="17">
        <f>ROUNDDOWN(AV193/AW193,3)</f>
        <v>0.33100000000000002</v>
      </c>
      <c r="AQ193" s="18"/>
      <c r="AS193" s="19" t="str">
        <f>IF(AP193&lt;0.335,"OG",IF(AND(AP193&gt;=0.335,AP193&lt;0.405),"MG",IF(AND(AP193&gt;=0.405,AP193&lt;0.495),"PR",IF(AND(AP193&gt;=0.495,AP193&lt;0.61),"DPR",IF(AND(AP193&gt;=0.61,AP193&lt;0.765),"DRPR")))))</f>
        <v>OG</v>
      </c>
      <c r="AV193">
        <f>SUM(R193,U193,X193,AA193,AD193,AG193,AJ193,AM193)</f>
        <v>50</v>
      </c>
      <c r="AW193">
        <f>SUM(S193,V193,Y193,AB193,AE193,AH193,AK193,AN193)</f>
        <v>151</v>
      </c>
    </row>
    <row r="194" spans="1:49" ht="4.5" customHeight="1" x14ac:dyDescent="0.2">
      <c r="P194" s="16"/>
      <c r="AS194" s="19"/>
    </row>
    <row r="195" spans="1:49" x14ac:dyDescent="0.2">
      <c r="A195" s="9">
        <v>8891</v>
      </c>
      <c r="B195" s="10"/>
      <c r="D195" s="11" t="str">
        <f>VLOOKUP(A195,[1]leden!A$1:C$65536,2,FALSE)</f>
        <v>PLATTEAU Tiani</v>
      </c>
      <c r="E195" s="12"/>
      <c r="F195" s="12"/>
      <c r="G195" s="12"/>
      <c r="H195" s="12"/>
      <c r="I195" s="12"/>
      <c r="J195" s="13"/>
      <c r="L195" s="14" t="str">
        <f>VLOOKUP(A195,[1]leden!A$1:C$65536,3,FALSE)</f>
        <v>UN</v>
      </c>
      <c r="M195" s="15"/>
      <c r="O195" s="16" t="str">
        <f>VLOOKUP(A195,[1]leden!A$1:F$65536,6,FALSE)</f>
        <v>3°</v>
      </c>
      <c r="P195" s="16">
        <f>VLOOKUP(A195,[1]leden!A$1:D$65536,4,FALSE)</f>
        <v>0</v>
      </c>
      <c r="R195" s="16">
        <v>22</v>
      </c>
      <c r="S195" s="16">
        <v>55</v>
      </c>
      <c r="U195">
        <v>22</v>
      </c>
      <c r="V195">
        <v>60</v>
      </c>
      <c r="X195">
        <v>16</v>
      </c>
      <c r="Y195">
        <v>54</v>
      </c>
      <c r="AP195" s="17">
        <f>ROUNDDOWN(AV195/AW195,3)</f>
        <v>0.35499999999999998</v>
      </c>
      <c r="AQ195" s="18"/>
      <c r="AS195" s="19" t="str">
        <f>IF(AP195&lt;0.405,"OG",IF(AND(AP195&gt;=0.405,AP195&lt;0.495),"MG",IF(AND(AP195&gt;=0.495,AP195&lt;0.61),"PR",IF(AND(AP195&gt;=0.61,AP195&lt;0.765),"DPR",IF(AND(AP195&gt;=0.765,AP195&lt;0.95),"DRPR")))))</f>
        <v>OG</v>
      </c>
      <c r="AV195">
        <f>SUM(R195,U195,X195,AA195,AD195,AG195,AJ195,AM195)</f>
        <v>60</v>
      </c>
      <c r="AW195">
        <f>SUM(S195,V195,Y195,AB195,AE195,AH195,AK195,AN195)</f>
        <v>169</v>
      </c>
    </row>
    <row r="196" spans="1:49" ht="4.5" customHeight="1" x14ac:dyDescent="0.2">
      <c r="P196" s="16"/>
      <c r="AS196" s="19"/>
    </row>
    <row r="197" spans="1:49" x14ac:dyDescent="0.2">
      <c r="A197" s="9">
        <v>7471</v>
      </c>
      <c r="B197" s="10"/>
      <c r="D197" s="11" t="str">
        <f>VLOOKUP(A197,[1]leden!A$1:C$65536,2,FALSE)</f>
        <v>WIELEMANS Gustaaf</v>
      </c>
      <c r="E197" s="12"/>
      <c r="F197" s="12"/>
      <c r="G197" s="12"/>
      <c r="H197" s="12"/>
      <c r="I197" s="12"/>
      <c r="J197" s="13"/>
      <c r="L197" s="14" t="str">
        <f>VLOOKUP(A197,[1]leden!A$1:C$65536,3,FALSE)</f>
        <v>UN</v>
      </c>
      <c r="M197" s="15"/>
      <c r="O197" s="16" t="str">
        <f>VLOOKUP(A197,[1]leden!A$1:F$65536,6,FALSE)</f>
        <v>3°</v>
      </c>
      <c r="P197" s="16">
        <f>VLOOKUP(A197,[1]leden!A$1:D$65536,4,FALSE)</f>
        <v>0</v>
      </c>
      <c r="R197" s="16">
        <v>13</v>
      </c>
      <c r="S197" s="16">
        <v>58</v>
      </c>
      <c r="U197">
        <v>22</v>
      </c>
      <c r="V197">
        <v>77</v>
      </c>
      <c r="X197">
        <v>22</v>
      </c>
      <c r="Y197">
        <v>53</v>
      </c>
      <c r="AP197" s="17">
        <f>ROUNDDOWN(AV197/AW197,3)</f>
        <v>0.30299999999999999</v>
      </c>
      <c r="AQ197" s="18"/>
      <c r="AS197" s="19" t="str">
        <f>IF(AP197&lt;0.405,"OG",IF(AND(AP197&gt;=0.405,AP197&lt;0.495),"MG",IF(AND(AP197&gt;=0.495,AP197&lt;0.61),"PR",IF(AND(AP197&gt;=0.61,AP197&lt;0.765),"DPR",IF(AND(AP197&gt;=0.765,AP197&lt;0.95),"DRPR")))))</f>
        <v>OG</v>
      </c>
      <c r="AV197">
        <f>SUM(R197,U197,X197,AA197,AD197,AG197,AJ197,AM197)</f>
        <v>57</v>
      </c>
      <c r="AW197">
        <f>SUM(S197,V197,Y197,AB197,AE197,AH197,AK197,AN197)</f>
        <v>188</v>
      </c>
    </row>
    <row r="198" spans="1:49" ht="4.5" customHeight="1" x14ac:dyDescent="0.2">
      <c r="R198" s="20"/>
      <c r="S198" s="20"/>
      <c r="T198" s="20"/>
      <c r="U198" s="20"/>
      <c r="V198" s="20"/>
      <c r="W198" s="20"/>
      <c r="X198" s="20"/>
      <c r="Y198" s="20"/>
      <c r="Z198" s="20"/>
      <c r="AA198" s="20"/>
      <c r="AB198" s="20"/>
      <c r="AC198" s="20"/>
      <c r="AD198" s="20"/>
      <c r="AE198" s="20"/>
      <c r="AF198" s="20"/>
      <c r="AG198" s="20"/>
      <c r="AH198" s="20"/>
      <c r="AI198" s="20"/>
      <c r="AJ198" s="20"/>
      <c r="AK198" s="20"/>
      <c r="AL198" s="20"/>
      <c r="AM198" s="20"/>
      <c r="AN198" s="20"/>
      <c r="AO198" s="20"/>
      <c r="AP198" s="20"/>
      <c r="AQ198" s="20"/>
      <c r="AR198" s="20"/>
      <c r="AS198" s="20"/>
    </row>
    <row r="199" spans="1:49" x14ac:dyDescent="0.2">
      <c r="A199" s="9">
        <v>4559</v>
      </c>
      <c r="B199" s="10"/>
      <c r="D199" s="11" t="str">
        <f>VLOOKUP(A199,[1]leden!A$1:C$65536,2,FALSE)</f>
        <v>STANDAERT Arthur</v>
      </c>
      <c r="E199" s="12"/>
      <c r="F199" s="12"/>
      <c r="G199" s="12"/>
      <c r="H199" s="12"/>
      <c r="I199" s="12"/>
      <c r="J199" s="13"/>
      <c r="L199" s="14" t="str">
        <f>VLOOKUP(A199,[1]leden!A$1:C$65536,3,FALSE)</f>
        <v>K.EBC</v>
      </c>
      <c r="M199" s="15"/>
      <c r="O199" s="16" t="str">
        <f>VLOOKUP(A199,[1]leden!A$1:F$65536,6,FALSE)</f>
        <v>3°</v>
      </c>
      <c r="P199" s="16">
        <f>VLOOKUP(A199,[1]leden!A$1:D$65536,4,FALSE)</f>
        <v>0</v>
      </c>
      <c r="R199" s="16">
        <v>10</v>
      </c>
      <c r="S199" s="16">
        <v>49</v>
      </c>
      <c r="U199">
        <v>22</v>
      </c>
      <c r="V199">
        <v>44</v>
      </c>
      <c r="X199">
        <v>20</v>
      </c>
      <c r="Y199">
        <v>54</v>
      </c>
      <c r="AP199" s="17">
        <f>ROUNDDOWN(AV199/AW199,3)</f>
        <v>0.35299999999999998</v>
      </c>
      <c r="AQ199" s="18"/>
      <c r="AS199" s="19" t="str">
        <f>IF(AP199&lt;0.405,"OG",IF(AND(AP199&gt;=0.405,AP199&lt;0.495),"MG",IF(AND(AP199&gt;=0.495,AP199&lt;0.61),"PR",IF(AND(AP199&gt;=0.61,AP199&lt;0.765),"DPR",IF(AND(AP199&gt;=0.765,AP199&lt;0.95),"DRPR")))))</f>
        <v>OG</v>
      </c>
      <c r="AV199">
        <f>SUM(R199,U199,X199,AA199,AD199,AG199,AJ199,AM199)</f>
        <v>52</v>
      </c>
      <c r="AW199">
        <f>SUM(S199,V199,Y199,AB199,AE199,AH199,AK199,AN199)</f>
        <v>147</v>
      </c>
    </row>
    <row r="200" spans="1:49" ht="3.75" customHeight="1" x14ac:dyDescent="0.2">
      <c r="A200" s="21"/>
      <c r="B200" s="21"/>
      <c r="C200" s="21"/>
      <c r="D200" s="21"/>
      <c r="E200" s="21"/>
      <c r="F200" s="21"/>
      <c r="G200" s="21"/>
      <c r="H200" s="21"/>
      <c r="I200" s="21"/>
      <c r="J200" s="21"/>
      <c r="K200" s="21"/>
      <c r="L200" s="21"/>
      <c r="M200" s="21"/>
      <c r="N200" s="21"/>
      <c r="O200" s="21"/>
      <c r="P200" s="21"/>
      <c r="Q200" s="21"/>
      <c r="R200" s="21"/>
      <c r="S200" s="21"/>
      <c r="T200" s="21"/>
      <c r="U200" s="21"/>
      <c r="V200" s="21"/>
      <c r="W200" s="21"/>
      <c r="X200" s="21"/>
      <c r="Y200" s="21"/>
      <c r="Z200" s="21"/>
      <c r="AA200" s="21"/>
      <c r="AB200" s="21"/>
      <c r="AC200" s="21"/>
      <c r="AD200" s="21"/>
      <c r="AE200" s="21"/>
      <c r="AF200" s="21"/>
      <c r="AG200" s="21"/>
      <c r="AH200" s="21"/>
      <c r="AI200" s="21"/>
      <c r="AJ200" s="21"/>
      <c r="AK200" s="21"/>
      <c r="AL200" s="21"/>
      <c r="AM200" s="21"/>
      <c r="AN200" s="21"/>
      <c r="AO200" s="21"/>
      <c r="AP200" s="21"/>
      <c r="AQ200" s="21"/>
      <c r="AR200" s="21"/>
      <c r="AS200" s="21"/>
      <c r="AT200" s="21"/>
      <c r="AU200" s="21"/>
      <c r="AV200" s="21"/>
      <c r="AW200" s="21"/>
    </row>
    <row r="201" spans="1:49" x14ac:dyDescent="0.2">
      <c r="A201" s="9">
        <v>8045</v>
      </c>
      <c r="B201" s="10"/>
      <c r="D201" s="11" t="str">
        <f>VLOOKUP(A201,[1]leden!A$1:C$65536,2,FALSE)</f>
        <v>GARRE Roger</v>
      </c>
      <c r="E201" s="12"/>
      <c r="F201" s="12"/>
      <c r="G201" s="12"/>
      <c r="H201" s="12"/>
      <c r="I201" s="12"/>
      <c r="J201" s="13"/>
      <c r="L201" s="14" t="str">
        <f>VLOOKUP(A201,[1]leden!A$1:C$65536,3,FALSE)</f>
        <v>OBA</v>
      </c>
      <c r="M201" s="15"/>
      <c r="O201" s="16" t="str">
        <f>VLOOKUP(A201,[1]leden!A$1:F$65536,6,FALSE)</f>
        <v>3°</v>
      </c>
      <c r="P201" s="16">
        <f>VLOOKUP(A201,[1]leden!A$1:D$65536,4,FALSE)</f>
        <v>0</v>
      </c>
      <c r="R201" s="16">
        <v>18</v>
      </c>
      <c r="S201" s="16">
        <v>58</v>
      </c>
      <c r="U201">
        <v>22</v>
      </c>
      <c r="V201">
        <v>62</v>
      </c>
      <c r="X201">
        <v>15</v>
      </c>
      <c r="Y201">
        <v>36</v>
      </c>
      <c r="AP201" s="17">
        <f>ROUNDDOWN(AV201/AW201,3)</f>
        <v>0.35199999999999998</v>
      </c>
      <c r="AQ201" s="18"/>
      <c r="AS201" s="19" t="str">
        <f>IF(AP201&lt;0.405,"OG",IF(AND(AP201&gt;=0.405,AP201&lt;0.495),"MG",IF(AND(AP201&gt;=0.495,AP201&lt;0.61),"PR",IF(AND(AP201&gt;=0.61,AP201&lt;0.765),"DPR",IF(AND(AP201&gt;=0.765,AP201&lt;0.95),"DRPR")))))</f>
        <v>OG</v>
      </c>
      <c r="AV201">
        <f>SUM(R201,U201,X201,AA201,AD201,AG201,AJ201,AM201)</f>
        <v>55</v>
      </c>
      <c r="AW201">
        <f>SUM(S201,V201,Y201,AB201,AE201,AH201,AK201,AN201)</f>
        <v>156</v>
      </c>
    </row>
    <row r="202" spans="1:49" ht="3" customHeight="1" x14ac:dyDescent="0.2">
      <c r="A202" s="21"/>
      <c r="B202" s="21"/>
      <c r="C202" s="21"/>
      <c r="D202" s="21"/>
      <c r="E202" s="21"/>
      <c r="F202" s="21"/>
      <c r="G202" s="21"/>
      <c r="H202" s="21"/>
      <c r="I202" s="21"/>
      <c r="J202" s="21"/>
      <c r="K202" s="21"/>
      <c r="L202" s="21"/>
      <c r="M202" s="21"/>
      <c r="N202" s="21"/>
      <c r="O202" s="21"/>
      <c r="P202" s="21"/>
      <c r="Q202" s="21"/>
      <c r="R202" s="21"/>
      <c r="S202" s="21"/>
      <c r="T202" s="21"/>
      <c r="U202" s="21"/>
      <c r="V202" s="21"/>
      <c r="W202" s="21"/>
      <c r="X202" s="21"/>
      <c r="Y202" s="21"/>
      <c r="Z202" s="21"/>
      <c r="AA202" s="21"/>
      <c r="AB202" s="21"/>
      <c r="AC202" s="21"/>
      <c r="AD202" s="21"/>
      <c r="AE202" s="21"/>
      <c r="AF202" s="21"/>
      <c r="AG202" s="21"/>
      <c r="AH202" s="21"/>
      <c r="AI202" s="21"/>
      <c r="AJ202" s="21"/>
      <c r="AK202" s="21"/>
      <c r="AL202" s="21"/>
      <c r="AM202" s="21"/>
      <c r="AN202" s="21"/>
      <c r="AO202" s="21"/>
      <c r="AP202" s="21"/>
      <c r="AQ202" s="21"/>
      <c r="AR202" s="21"/>
      <c r="AS202" s="21"/>
      <c r="AT202" s="21"/>
      <c r="AU202" s="21"/>
      <c r="AV202" s="21"/>
      <c r="AW202" s="21"/>
    </row>
    <row r="203" spans="1:49" x14ac:dyDescent="0.2">
      <c r="A203" s="9">
        <v>6857</v>
      </c>
      <c r="B203" s="10"/>
      <c r="D203" s="11" t="str">
        <f>VLOOKUP(A203,[1]leden!A$1:C$65536,2,FALSE)</f>
        <v>FAES Ivo</v>
      </c>
      <c r="E203" s="12"/>
      <c r="F203" s="12"/>
      <c r="G203" s="12"/>
      <c r="H203" s="12"/>
      <c r="I203" s="12"/>
      <c r="J203" s="13"/>
      <c r="L203" s="14" t="str">
        <f>VLOOKUP(A203,[1]leden!A$1:C$65536,3,FALSE)</f>
        <v>ODM</v>
      </c>
      <c r="M203" s="15"/>
      <c r="O203" s="16" t="str">
        <f>VLOOKUP(A203,[1]leden!A$1:F$65536,6,FALSE)</f>
        <v>3°</v>
      </c>
      <c r="P203" s="16">
        <f>VLOOKUP(A203,[1]leden!A$1:D$65536,4,FALSE)</f>
        <v>0</v>
      </c>
      <c r="R203" s="16">
        <v>22</v>
      </c>
      <c r="S203" s="16">
        <v>38</v>
      </c>
      <c r="U203">
        <v>22</v>
      </c>
      <c r="V203">
        <v>54</v>
      </c>
      <c r="X203">
        <v>14</v>
      </c>
      <c r="Y203">
        <v>33</v>
      </c>
      <c r="AP203" s="17">
        <f>ROUNDDOWN(AV203/AW203,3)</f>
        <v>0.46400000000000002</v>
      </c>
      <c r="AQ203" s="18"/>
      <c r="AS203" s="19" t="str">
        <f>IF(AP203&lt;0.405,"OG",IF(AND(AP203&gt;=0.405,AP203&lt;0.495),"MG",IF(AND(AP203&gt;=0.495,AP203&lt;0.61),"PR",IF(AND(AP203&gt;=0.61,AP203&lt;0.765),"DPR",IF(AND(AP203&gt;=0.765,AP203&lt;0.95),"DRPR")))))</f>
        <v>MG</v>
      </c>
      <c r="AV203">
        <f>SUM(R203,U203,X203,AA203,AD203,AG203,AJ203,AM203)</f>
        <v>58</v>
      </c>
      <c r="AW203">
        <f>SUM(S203,V203,Y203,AB203,AE203,AH203,AK203,AN203)</f>
        <v>125</v>
      </c>
    </row>
    <row r="204" spans="1:49" ht="3.75" customHeight="1" x14ac:dyDescent="0.2">
      <c r="A204" s="21"/>
      <c r="B204" s="21"/>
      <c r="C204" s="21"/>
      <c r="D204" s="21"/>
      <c r="E204" s="21"/>
      <c r="F204" s="21"/>
      <c r="G204" s="21"/>
      <c r="H204" s="21"/>
      <c r="I204" s="21"/>
      <c r="J204" s="21"/>
      <c r="K204" s="21"/>
      <c r="L204" s="21"/>
      <c r="M204" s="21"/>
      <c r="N204" s="21"/>
      <c r="O204" s="21"/>
      <c r="P204" s="21"/>
      <c r="Q204" s="21"/>
      <c r="R204" s="21"/>
      <c r="S204" s="21"/>
      <c r="T204" s="21"/>
      <c r="U204" s="21"/>
      <c r="V204" s="21"/>
      <c r="W204" s="21"/>
      <c r="X204" s="21"/>
      <c r="Y204" s="21"/>
      <c r="Z204" s="21"/>
      <c r="AA204" s="21"/>
      <c r="AB204" s="21"/>
      <c r="AC204" s="21"/>
      <c r="AD204" s="21"/>
      <c r="AE204" s="21"/>
      <c r="AF204" s="21"/>
      <c r="AG204" s="21"/>
      <c r="AH204" s="21"/>
      <c r="AI204" s="21"/>
      <c r="AJ204" s="21"/>
      <c r="AK204" s="21"/>
      <c r="AL204" s="21"/>
      <c r="AM204" s="21"/>
      <c r="AN204" s="21"/>
      <c r="AO204" s="21"/>
      <c r="AP204" s="21"/>
      <c r="AQ204" s="21"/>
      <c r="AR204" s="21"/>
      <c r="AS204" s="21"/>
      <c r="AT204" s="21"/>
      <c r="AU204" s="21"/>
      <c r="AV204" s="21"/>
      <c r="AW204" s="21"/>
    </row>
    <row r="205" spans="1:49" x14ac:dyDescent="0.2">
      <c r="A205" s="9">
        <v>4456</v>
      </c>
      <c r="B205" s="10"/>
      <c r="D205" s="11" t="str">
        <f>VLOOKUP(A205,[1]leden!A$1:C$65536,2,FALSE)</f>
        <v>DUPONT Jean-Claude</v>
      </c>
      <c r="E205" s="12"/>
      <c r="F205" s="12"/>
      <c r="G205" s="12"/>
      <c r="H205" s="12"/>
      <c r="I205" s="12"/>
      <c r="J205" s="13"/>
      <c r="L205" s="14" t="str">
        <f>VLOOKUP(A205,[1]leden!A$1:C$65536,3,FALSE)</f>
        <v>UN</v>
      </c>
      <c r="M205" s="15"/>
      <c r="O205" s="16" t="str">
        <f>VLOOKUP(A205,[1]leden!A$1:F$65536,6,FALSE)</f>
        <v>2°</v>
      </c>
      <c r="P205" s="16">
        <f>VLOOKUP(A205,[1]leden!A$1:D$65536,4,FALSE)</f>
        <v>0</v>
      </c>
      <c r="R205" s="16">
        <v>27</v>
      </c>
      <c r="S205" s="16">
        <v>55</v>
      </c>
      <c r="U205">
        <v>27</v>
      </c>
      <c r="V205">
        <v>64</v>
      </c>
      <c r="X205">
        <v>22</v>
      </c>
      <c r="Y205">
        <v>53</v>
      </c>
      <c r="AP205" s="17">
        <f>ROUNDDOWN(AV205/AW205,3)</f>
        <v>0.441</v>
      </c>
      <c r="AQ205" s="18"/>
      <c r="AS205" s="19" t="str">
        <f>IF(AP205&lt;0.495,"OG",IF(AND(AP205&gt;=0.495,AP205&lt;0.61),"MG",IF(AND(AP205&gt;=0.61,AP205&lt;0.765),"PR",IF(AND(AP205&gt;=0.795,AP205&lt;0.95),"DPR",IF(AP205&gt;=0.95,"DRPR")))))</f>
        <v>OG</v>
      </c>
      <c r="AV205">
        <f>SUM(R205,U205,X205,AA205,AD205,AG205,AJ205,AM205)</f>
        <v>76</v>
      </c>
      <c r="AW205">
        <f>SUM(S205,V205,Y205,AB205,AE205,AH205,AK205,AN205)</f>
        <v>172</v>
      </c>
    </row>
    <row r="206" spans="1:49" ht="3.75" customHeight="1" x14ac:dyDescent="0.2">
      <c r="R206" s="20"/>
      <c r="S206" s="20"/>
      <c r="T206" s="20"/>
      <c r="U206" s="20"/>
      <c r="V206" s="20"/>
      <c r="W206" s="20"/>
      <c r="X206" s="20"/>
      <c r="Y206" s="20"/>
      <c r="Z206" s="20"/>
      <c r="AA206" s="20"/>
      <c r="AB206" s="20"/>
      <c r="AC206" s="20"/>
      <c r="AD206" s="20"/>
      <c r="AE206" s="20"/>
      <c r="AF206" s="20"/>
      <c r="AG206" s="20"/>
      <c r="AH206" s="20"/>
      <c r="AI206" s="20"/>
      <c r="AJ206" s="20"/>
      <c r="AK206" s="20"/>
      <c r="AL206" s="20"/>
      <c r="AM206" s="20"/>
      <c r="AN206" s="20"/>
      <c r="AO206" s="20"/>
      <c r="AP206" s="20"/>
      <c r="AQ206" s="20"/>
      <c r="AR206" s="20"/>
      <c r="AS206" s="20"/>
    </row>
    <row r="207" spans="1:49" x14ac:dyDescent="0.2">
      <c r="A207" s="9">
        <v>7303</v>
      </c>
      <c r="B207" s="10"/>
      <c r="D207" s="11" t="str">
        <f>VLOOKUP(A207,[1]leden!A$1:C$65536,2,FALSE)</f>
        <v>FRANCK Franky</v>
      </c>
      <c r="E207" s="12"/>
      <c r="F207" s="12"/>
      <c r="G207" s="12"/>
      <c r="H207" s="12"/>
      <c r="I207" s="12"/>
      <c r="J207" s="13"/>
      <c r="L207" s="14" t="str">
        <f>VLOOKUP(A207,[1]leden!A$1:C$65536,3,FALSE)</f>
        <v>UN</v>
      </c>
      <c r="M207" s="15"/>
      <c r="O207" s="16" t="str">
        <f>VLOOKUP(A207,[1]leden!A$1:F$65536,6,FALSE)</f>
        <v>2°</v>
      </c>
      <c r="P207" s="16">
        <f>VLOOKUP(A207,[1]leden!A$1:D$65536,4,FALSE)</f>
        <v>0</v>
      </c>
      <c r="R207" s="16">
        <v>27</v>
      </c>
      <c r="S207" s="16">
        <v>57</v>
      </c>
      <c r="U207">
        <v>27</v>
      </c>
      <c r="V207">
        <v>54</v>
      </c>
      <c r="X207">
        <v>21</v>
      </c>
      <c r="Y207">
        <v>54</v>
      </c>
      <c r="AP207" s="17">
        <f>ROUNDDOWN(AV207/AW207,3)</f>
        <v>0.45400000000000001</v>
      </c>
      <c r="AQ207" s="18"/>
      <c r="AS207" s="19" t="str">
        <f>IF(AP207&lt;0.495,"OG",IF(AND(AP207&gt;=0.495,AP207&lt;0.61),"MG",IF(AND(AP207&gt;=0.61,AP207&lt;0.765),"PR",IF(AND(AP207&gt;=0.795,AP207&lt;0.95),"DPR",IF(AP207&gt;=0.95,"DRPR")))))</f>
        <v>OG</v>
      </c>
      <c r="AV207">
        <f>SUM(R207,U207,X207,AA207,AD207,AG207,AJ207,AM207)</f>
        <v>75</v>
      </c>
      <c r="AW207">
        <f>SUM(S207,V207,Y207,AB207,AE207,AH207,AK207,AN207)</f>
        <v>165</v>
      </c>
    </row>
    <row r="208" spans="1:49" ht="4.5" customHeight="1" x14ac:dyDescent="0.2">
      <c r="A208" s="21"/>
      <c r="B208" s="21"/>
      <c r="C208" s="21"/>
      <c r="D208" s="21"/>
      <c r="E208" s="21"/>
      <c r="F208" s="21"/>
      <c r="G208" s="21"/>
      <c r="H208" s="21"/>
      <c r="I208" s="21"/>
      <c r="J208" s="21"/>
      <c r="K208" s="21"/>
      <c r="L208" s="21"/>
      <c r="M208" s="21"/>
      <c r="N208" s="21"/>
      <c r="O208" s="21"/>
      <c r="P208" s="21"/>
      <c r="Q208" s="21"/>
      <c r="R208" s="21"/>
      <c r="S208" s="21"/>
      <c r="T208" s="21"/>
      <c r="U208" s="21"/>
      <c r="V208" s="21"/>
      <c r="W208" s="21"/>
      <c r="X208" s="21"/>
      <c r="Y208" s="21"/>
      <c r="Z208" s="21"/>
      <c r="AA208" s="21"/>
      <c r="AB208" s="21"/>
      <c r="AC208" s="21"/>
      <c r="AD208" s="21"/>
      <c r="AE208" s="21"/>
      <c r="AF208" s="21"/>
      <c r="AG208" s="21"/>
      <c r="AH208" s="21"/>
      <c r="AI208" s="21"/>
      <c r="AJ208" s="21"/>
      <c r="AK208" s="21"/>
      <c r="AL208" s="21"/>
      <c r="AM208" s="21"/>
      <c r="AN208" s="21"/>
      <c r="AO208" s="21"/>
      <c r="AP208" s="21"/>
      <c r="AQ208" s="21"/>
      <c r="AR208" s="21"/>
      <c r="AS208" s="21"/>
      <c r="AT208" s="21"/>
      <c r="AU208" s="21"/>
      <c r="AV208" s="21"/>
      <c r="AW208" s="21"/>
    </row>
    <row r="209" spans="1:49" x14ac:dyDescent="0.2">
      <c r="A209" s="9">
        <v>8669</v>
      </c>
      <c r="B209" s="10"/>
      <c r="D209" s="11" t="str">
        <f>VLOOKUP(A209,[1]leden!A$1:C$65536,2,FALSE)</f>
        <v>DE CLERCK Jean</v>
      </c>
      <c r="E209" s="12"/>
      <c r="F209" s="12"/>
      <c r="G209" s="12"/>
      <c r="H209" s="12"/>
      <c r="I209" s="12"/>
      <c r="J209" s="13"/>
      <c r="L209" s="14" t="str">
        <f>VLOOKUP(A209,[1]leden!A$1:C$65536,3,FALSE)</f>
        <v>K.BR</v>
      </c>
      <c r="M209" s="15"/>
      <c r="O209" s="16" t="str">
        <f>VLOOKUP(A209,[1]leden!A$1:F$65536,6,FALSE)</f>
        <v>2°</v>
      </c>
      <c r="P209" s="16">
        <f>VLOOKUP(A209,[1]leden!A$1:D$65536,4,FALSE)</f>
        <v>0</v>
      </c>
      <c r="R209" s="16">
        <v>27</v>
      </c>
      <c r="S209" s="16">
        <v>37</v>
      </c>
      <c r="U209">
        <v>18</v>
      </c>
      <c r="V209">
        <v>48</v>
      </c>
      <c r="X209">
        <v>21</v>
      </c>
      <c r="Y209">
        <v>54</v>
      </c>
      <c r="AP209" s="17">
        <f>ROUNDDOWN(AV209/AW209,3)</f>
        <v>0.47399999999999998</v>
      </c>
      <c r="AQ209" s="18"/>
      <c r="AS209" s="19" t="str">
        <f>IF(AP209&lt;0.495,"OG",IF(AND(AP209&gt;=0.495,AP209&lt;0.61),"MG",IF(AND(AP209&gt;=0.61,AP209&lt;0.765),"PR",IF(AND(AP209&gt;=0.795,AP209&lt;0.95),"DPR",IF(AP209&gt;=0.95,"DRPR")))))</f>
        <v>OG</v>
      </c>
      <c r="AV209">
        <f>SUM(R209,U209,X209,AA209,AD209,AG209,AJ209,AM209)</f>
        <v>66</v>
      </c>
      <c r="AW209">
        <f>SUM(S209,V209,Y209,AB209,AE209,AH209,AK209,AN209)</f>
        <v>139</v>
      </c>
    </row>
    <row r="210" spans="1:49" ht="4.5" customHeight="1" x14ac:dyDescent="0.2">
      <c r="R210" s="20"/>
      <c r="S210" s="20"/>
      <c r="T210" s="20"/>
      <c r="U210" s="20"/>
      <c r="V210" s="20"/>
      <c r="W210" s="20"/>
      <c r="X210" s="20"/>
      <c r="Y210" s="20"/>
      <c r="Z210" s="20"/>
      <c r="AA210" s="20"/>
      <c r="AB210" s="20"/>
      <c r="AC210" s="20"/>
      <c r="AD210" s="20"/>
      <c r="AE210" s="20"/>
      <c r="AF210" s="20"/>
      <c r="AG210" s="20"/>
      <c r="AH210" s="20"/>
      <c r="AI210" s="20"/>
      <c r="AJ210" s="20"/>
      <c r="AK210" s="20"/>
      <c r="AL210" s="20"/>
      <c r="AM210" s="20"/>
      <c r="AN210" s="20"/>
      <c r="AO210" s="20"/>
      <c r="AP210" s="20"/>
      <c r="AQ210" s="20"/>
      <c r="AR210" s="20"/>
      <c r="AS210" s="20"/>
    </row>
    <row r="211" spans="1:49" x14ac:dyDescent="0.2">
      <c r="A211" s="9">
        <v>4567</v>
      </c>
      <c r="B211" s="10"/>
      <c r="D211" s="11" t="str">
        <f>VLOOKUP(A211,[1]leden!A$1:C$65536,2,FALSE)</f>
        <v>VLERICK Raf</v>
      </c>
      <c r="E211" s="12"/>
      <c r="F211" s="12"/>
      <c r="G211" s="12"/>
      <c r="H211" s="12"/>
      <c r="I211" s="12"/>
      <c r="J211" s="13"/>
      <c r="L211" s="14" t="str">
        <f>VLOOKUP(A211,[1]leden!A$1:C$65536,3,FALSE)</f>
        <v>K.EBC</v>
      </c>
      <c r="M211" s="15"/>
      <c r="O211" s="16" t="str">
        <f>VLOOKUP(A211,[1]leden!A$1:F$65536,6,FALSE)</f>
        <v>1°</v>
      </c>
      <c r="P211" s="16">
        <f>VLOOKUP(A211,[1]leden!A$1:D$65536,4,FALSE)</f>
        <v>0</v>
      </c>
      <c r="R211" s="16">
        <v>46</v>
      </c>
      <c r="S211" s="16">
        <v>83</v>
      </c>
      <c r="U211">
        <v>34</v>
      </c>
      <c r="V211">
        <v>59</v>
      </c>
      <c r="X211">
        <v>30</v>
      </c>
      <c r="Y211">
        <v>63</v>
      </c>
      <c r="AP211" s="17">
        <f>ROUNDDOWN(AV211/AW211,3)</f>
        <v>0.53600000000000003</v>
      </c>
      <c r="AQ211" s="18"/>
      <c r="AS211" s="19" t="str">
        <f>IF(AP211&lt;0.61,"OG",IF(AND(AP211&gt;=0.61,AP211&lt;0.765),"MG",IF(AND(AP211&gt;=0.765,AP211&lt;0.95),"PR",IF(AP211&gt;=0.95,"DPR"))))</f>
        <v>OG</v>
      </c>
      <c r="AV211">
        <f>SUM(R211,U211,X211,AA211,AD211,AG211,AJ211,AM211)</f>
        <v>110</v>
      </c>
      <c r="AW211">
        <f>SUM(S211,V211,Y211,AB211,AE211,AH211,AK211,AN211)</f>
        <v>205</v>
      </c>
    </row>
    <row r="212" spans="1:49" ht="3.75" customHeight="1" x14ac:dyDescent="0.2">
      <c r="A212" s="21"/>
      <c r="B212" s="21"/>
      <c r="C212" s="21"/>
      <c r="D212" s="21"/>
      <c r="E212" s="21"/>
      <c r="F212" s="21"/>
      <c r="G212" s="21"/>
      <c r="H212" s="21"/>
      <c r="I212" s="21"/>
      <c r="J212" s="21"/>
      <c r="K212" s="21"/>
      <c r="L212" s="21"/>
      <c r="M212" s="21"/>
      <c r="N212" s="21"/>
      <c r="O212" s="21"/>
      <c r="P212" s="21"/>
      <c r="Q212" s="21"/>
      <c r="R212" s="21"/>
      <c r="S212" s="21"/>
      <c r="T212" s="21"/>
      <c r="U212" s="21"/>
      <c r="V212" s="21"/>
      <c r="W212" s="21"/>
      <c r="X212" s="21"/>
      <c r="Y212" s="21"/>
      <c r="Z212" s="21"/>
      <c r="AA212" s="21"/>
      <c r="AB212" s="21"/>
      <c r="AC212" s="21"/>
      <c r="AD212" s="21"/>
      <c r="AE212" s="21"/>
      <c r="AF212" s="21"/>
      <c r="AG212" s="21"/>
      <c r="AH212" s="21"/>
      <c r="AI212" s="21"/>
      <c r="AJ212" s="21"/>
      <c r="AK212" s="21"/>
      <c r="AL212" s="21"/>
      <c r="AM212" s="21"/>
      <c r="AN212" s="21"/>
      <c r="AO212" s="21"/>
      <c r="AP212" s="21"/>
      <c r="AQ212" s="21"/>
      <c r="AR212" s="21"/>
      <c r="AS212" s="21"/>
      <c r="AT212" s="21"/>
      <c r="AU212" s="21"/>
      <c r="AV212" s="21"/>
      <c r="AW212" s="21"/>
    </row>
    <row r="213" spans="1:49" x14ac:dyDescent="0.2">
      <c r="A213" s="9">
        <v>4635</v>
      </c>
      <c r="B213" s="10"/>
      <c r="D213" s="11" t="str">
        <f>VLOOKUP(A213,[1]leden!A$1:C$65536,2,FALSE)</f>
        <v>DEVLIEGER Raoul</v>
      </c>
      <c r="E213" s="12"/>
      <c r="F213" s="12"/>
      <c r="G213" s="12"/>
      <c r="H213" s="12"/>
      <c r="I213" s="12"/>
      <c r="J213" s="13"/>
      <c r="L213" s="14" t="str">
        <f>VLOOKUP(A213,[1]leden!A$1:C$65536,3,FALSE)</f>
        <v>OBA</v>
      </c>
      <c r="M213" s="15"/>
      <c r="O213" s="16" t="str">
        <f>VLOOKUP(A213,[1]leden!A$1:F$65536,6,FALSE)</f>
        <v>1°</v>
      </c>
      <c r="P213" s="16">
        <f>VLOOKUP(A213,[1]leden!A$1:D$65536,4,FALSE)</f>
        <v>0</v>
      </c>
      <c r="R213" s="16">
        <v>38</v>
      </c>
      <c r="S213" s="16">
        <v>82</v>
      </c>
      <c r="U213">
        <v>34</v>
      </c>
      <c r="V213">
        <v>59</v>
      </c>
      <c r="X213">
        <v>34</v>
      </c>
      <c r="Y213">
        <v>60</v>
      </c>
      <c r="AP213" s="17">
        <f>ROUNDDOWN(AV213/AW213,3)</f>
        <v>0.52700000000000002</v>
      </c>
      <c r="AQ213" s="18"/>
      <c r="AS213" s="19" t="str">
        <f>IF(AP213&lt;0.61,"OG",IF(AND(AP213&gt;=0.61,AP213&lt;0.765),"MG",IF(AND(AP213&gt;=0.765,AP213&lt;0.95),"PR",IF(AP213&gt;=0.95,"DPR"))))</f>
        <v>OG</v>
      </c>
      <c r="AV213">
        <f>SUM(R213,U213,X213,AA213,AD213,AG213,AJ213,AM213)</f>
        <v>106</v>
      </c>
      <c r="AW213">
        <f>SUM(S213,V213,Y213,AB213,AE213,AH213,AK213,AN213)</f>
        <v>201</v>
      </c>
    </row>
    <row r="214" spans="1:49" ht="3" customHeight="1" x14ac:dyDescent="0.2">
      <c r="A214" s="21"/>
      <c r="B214" s="21"/>
      <c r="C214" s="21"/>
      <c r="D214" s="21"/>
      <c r="E214" s="21"/>
      <c r="F214" s="21"/>
      <c r="G214" s="21"/>
      <c r="H214" s="21"/>
      <c r="I214" s="21"/>
      <c r="J214" s="21"/>
      <c r="K214" s="21"/>
      <c r="L214" s="21"/>
      <c r="M214" s="21"/>
      <c r="N214" s="21"/>
      <c r="O214" s="21"/>
      <c r="P214" s="21"/>
      <c r="Q214" s="21"/>
      <c r="R214" s="21"/>
      <c r="S214" s="21"/>
      <c r="T214" s="21"/>
      <c r="U214" s="21"/>
      <c r="V214" s="21"/>
      <c r="W214" s="21"/>
      <c r="X214" s="21"/>
      <c r="Y214" s="21"/>
      <c r="Z214" s="21"/>
      <c r="AA214" s="21"/>
      <c r="AB214" s="21"/>
      <c r="AC214" s="21"/>
      <c r="AD214" s="21"/>
      <c r="AE214" s="21"/>
      <c r="AF214" s="21"/>
      <c r="AG214" s="21"/>
      <c r="AH214" s="21"/>
      <c r="AI214" s="21"/>
      <c r="AJ214" s="21"/>
      <c r="AK214" s="21"/>
      <c r="AL214" s="21"/>
      <c r="AM214" s="21"/>
      <c r="AN214" s="21"/>
      <c r="AO214" s="21"/>
      <c r="AP214" s="21"/>
      <c r="AQ214" s="21"/>
      <c r="AR214" s="21"/>
      <c r="AS214" s="21"/>
      <c r="AT214" s="21"/>
      <c r="AU214" s="21"/>
      <c r="AV214" s="21"/>
      <c r="AW214" s="21"/>
    </row>
    <row r="215" spans="1:49" x14ac:dyDescent="0.2">
      <c r="A215" s="9">
        <v>4519</v>
      </c>
      <c r="B215" s="10"/>
      <c r="D215" s="11" t="str">
        <f>VLOOKUP(A215,[1]leden!A$1:C$65536,2,FALSE)</f>
        <v>MALFAIT Michel</v>
      </c>
      <c r="E215" s="12"/>
      <c r="F215" s="12"/>
      <c r="G215" s="12"/>
      <c r="H215" s="12"/>
      <c r="I215" s="12"/>
      <c r="J215" s="13"/>
      <c r="L215" s="14" t="str">
        <f>VLOOKUP(A215,[1]leden!A$1:C$65536,3,FALSE)</f>
        <v>UN</v>
      </c>
      <c r="M215" s="15"/>
      <c r="O215" s="16" t="str">
        <f>VLOOKUP(A215,[1]leden!A$1:F$65536,6,FALSE)</f>
        <v>exc</v>
      </c>
      <c r="P215" s="16">
        <f>VLOOKUP(A215,[1]leden!A$1:D$65536,4,FALSE)</f>
        <v>0</v>
      </c>
      <c r="R215" s="16">
        <v>42</v>
      </c>
      <c r="S215" s="16">
        <v>68</v>
      </c>
      <c r="U215">
        <v>42</v>
      </c>
      <c r="V215">
        <v>52</v>
      </c>
      <c r="X215">
        <v>30</v>
      </c>
      <c r="Y215">
        <v>49</v>
      </c>
      <c r="AP215" s="17">
        <f>ROUNDDOWN(AV215/AW215,3)</f>
        <v>0.67400000000000004</v>
      </c>
      <c r="AQ215" s="18"/>
      <c r="AS215" s="19" t="str">
        <f>IF(AP215&lt;0.765,"OG",IF(AND(AP215&gt;=0.765,AP215&lt;0.95),"MG",IF(AP215&gt;=0.95,"PR")))</f>
        <v>OG</v>
      </c>
      <c r="AV215">
        <f>SUM(R215,U215,X215,AA215,AD215,AG215,AJ215,AM215)</f>
        <v>114</v>
      </c>
      <c r="AW215">
        <f>SUM(S215,V215,Y215,AB215,AE215,AH215,AK215,AN215)</f>
        <v>169</v>
      </c>
    </row>
    <row r="216" spans="1:49" ht="3" customHeight="1" x14ac:dyDescent="0.2">
      <c r="A216" s="21"/>
      <c r="B216" s="21"/>
      <c r="C216" s="21"/>
      <c r="D216" s="21"/>
      <c r="E216" s="21"/>
      <c r="F216" s="21"/>
      <c r="G216" s="21"/>
      <c r="H216" s="21"/>
      <c r="I216" s="21"/>
      <c r="J216" s="21"/>
      <c r="K216" s="21"/>
      <c r="L216" s="21"/>
      <c r="M216" s="21"/>
      <c r="N216" s="21"/>
      <c r="O216" s="21"/>
      <c r="P216" s="21"/>
      <c r="Q216" s="21"/>
      <c r="R216" s="21"/>
      <c r="S216" s="21"/>
      <c r="T216" s="21"/>
      <c r="U216" s="21"/>
      <c r="V216" s="21"/>
      <c r="W216" s="21"/>
      <c r="X216" s="21"/>
      <c r="Y216" s="21"/>
      <c r="Z216" s="21"/>
      <c r="AA216" s="21"/>
      <c r="AB216" s="21"/>
      <c r="AC216" s="21"/>
      <c r="AD216" s="21"/>
      <c r="AE216" s="21"/>
      <c r="AF216" s="21"/>
      <c r="AG216" s="21"/>
      <c r="AH216" s="21"/>
      <c r="AI216" s="21"/>
      <c r="AJ216" s="21"/>
      <c r="AK216" s="21"/>
      <c r="AL216" s="21"/>
      <c r="AM216" s="21"/>
      <c r="AN216" s="21"/>
      <c r="AO216" s="21"/>
      <c r="AP216" s="21"/>
      <c r="AQ216" s="21"/>
      <c r="AR216" s="21"/>
      <c r="AS216" s="21"/>
      <c r="AT216" s="21"/>
      <c r="AU216" s="21"/>
      <c r="AV216" s="21"/>
      <c r="AW216" s="21"/>
    </row>
    <row r="217" spans="1:49" x14ac:dyDescent="0.2">
      <c r="A217" s="9">
        <v>4506</v>
      </c>
      <c r="B217" s="10"/>
      <c r="D217" s="11" t="str">
        <f>VLOOKUP(A217,[1]leden!A$1:C$65536,2,FALSE)</f>
        <v>BRACKE Tom</v>
      </c>
      <c r="E217" s="12"/>
      <c r="F217" s="12"/>
      <c r="G217" s="12"/>
      <c r="H217" s="12"/>
      <c r="I217" s="12"/>
      <c r="J217" s="13"/>
      <c r="L217" s="14" t="str">
        <f>VLOOKUP(A217,[1]leden!A$1:C$65536,3,FALSE)</f>
        <v>GS</v>
      </c>
      <c r="M217" s="15"/>
      <c r="O217" s="16" t="str">
        <f>VLOOKUP(A217,[1]leden!A$1:F$65536,6,FALSE)</f>
        <v>exc</v>
      </c>
      <c r="P217" s="16">
        <f>VLOOKUP(A217,[1]leden!A$1:D$65536,4,FALSE)</f>
        <v>0</v>
      </c>
      <c r="R217" s="16">
        <v>43</v>
      </c>
      <c r="S217" s="16">
        <v>40</v>
      </c>
      <c r="U217">
        <v>42</v>
      </c>
      <c r="V217">
        <v>45</v>
      </c>
      <c r="X217">
        <v>30</v>
      </c>
      <c r="Y217">
        <v>67</v>
      </c>
      <c r="AP217" s="17">
        <f>ROUNDDOWN(AV217/AW217,3)</f>
        <v>0.75600000000000001</v>
      </c>
      <c r="AQ217" s="18"/>
      <c r="AS217" s="19" t="str">
        <f>IF(AP217&lt;0.765,"OG",IF(AND(AP217&gt;=0.765,AP217&lt;0.95),"MG",IF(AP217&gt;=0.95,"PR")))</f>
        <v>OG</v>
      </c>
      <c r="AV217">
        <f>SUM(R217,U217,X217,AA217,AD217,AG217,AJ217,AM217)</f>
        <v>115</v>
      </c>
      <c r="AW217">
        <f>SUM(S217,V217,Y217,AB217,AE217,AH217,AK217,AN217)</f>
        <v>152</v>
      </c>
    </row>
    <row r="218" spans="1:49" ht="3.75" customHeight="1" x14ac:dyDescent="0.2">
      <c r="R218" s="20"/>
      <c r="S218" s="20"/>
      <c r="T218" s="20"/>
      <c r="U218" s="20"/>
      <c r="V218" s="20"/>
      <c r="W218" s="20"/>
      <c r="X218" s="20"/>
      <c r="Y218" s="20"/>
      <c r="Z218" s="20"/>
      <c r="AA218" s="20"/>
      <c r="AB218" s="20"/>
      <c r="AC218" s="20"/>
      <c r="AD218" s="20"/>
      <c r="AE218" s="20"/>
      <c r="AF218" s="20"/>
      <c r="AG218" s="20"/>
      <c r="AH218" s="20"/>
      <c r="AI218" s="20"/>
      <c r="AJ218" s="20"/>
      <c r="AK218" s="20"/>
      <c r="AL218" s="20"/>
      <c r="AM218" s="20"/>
      <c r="AN218" s="20"/>
      <c r="AO218" s="20"/>
      <c r="AP218" s="20"/>
      <c r="AQ218" s="20"/>
      <c r="AR218" s="20"/>
      <c r="AS218" s="20"/>
    </row>
    <row r="219" spans="1:49" x14ac:dyDescent="0.2">
      <c r="A219" s="9">
        <v>4779</v>
      </c>
      <c r="B219" s="10"/>
      <c r="D219" s="11" t="str">
        <f>VLOOKUP(A219,[1]leden!A$1:C$65536,2,FALSE)</f>
        <v>LEYS Bart</v>
      </c>
      <c r="E219" s="12"/>
      <c r="F219" s="12"/>
      <c r="G219" s="12"/>
      <c r="H219" s="12"/>
      <c r="I219" s="12"/>
      <c r="J219" s="13"/>
      <c r="L219" s="14" t="str">
        <f>VLOOKUP(A219,[1]leden!A$1:C$65536,3,FALSE)</f>
        <v>K.BR</v>
      </c>
      <c r="M219" s="15"/>
      <c r="O219" s="16" t="str">
        <f>VLOOKUP(A219,[1]leden!A$1:F$65536,6,FALSE)</f>
        <v>hfd</v>
      </c>
      <c r="P219" s="16">
        <f>VLOOKUP(A219,[1]leden!A$1:D$65536,4,FALSE)</f>
        <v>0</v>
      </c>
      <c r="R219" s="16">
        <v>50</v>
      </c>
      <c r="S219" s="16">
        <v>53</v>
      </c>
      <c r="U219">
        <v>59</v>
      </c>
      <c r="V219">
        <v>65</v>
      </c>
      <c r="X219">
        <v>43</v>
      </c>
      <c r="Y219">
        <v>58</v>
      </c>
      <c r="AP219" s="17">
        <f>ROUNDDOWN(AV219/AW219,3)</f>
        <v>0.86299999999999999</v>
      </c>
      <c r="AQ219" s="18"/>
      <c r="AS219" s="19" t="str">
        <f>IF(AP219&lt;0.95,"OG",IF(AP219&gt;=0.95,"MG"))</f>
        <v>OG</v>
      </c>
      <c r="AV219">
        <f>SUM(R219,U219,X219,AA219,AD219,AG219,AJ219,AM219)</f>
        <v>152</v>
      </c>
      <c r="AW219">
        <f>SUM(S219,V219,Y219,AB219,AE219,AH219,AK219,AN219)</f>
        <v>176</v>
      </c>
    </row>
    <row r="220" spans="1:49" ht="4.5" customHeight="1" x14ac:dyDescent="0.2">
      <c r="A220" s="21"/>
      <c r="B220" s="21"/>
      <c r="C220" s="21"/>
      <c r="D220" s="21"/>
      <c r="E220" s="21"/>
      <c r="F220" s="21"/>
      <c r="G220" s="21"/>
      <c r="H220" s="21"/>
      <c r="I220" s="21"/>
      <c r="J220" s="21"/>
      <c r="K220" s="21"/>
      <c r="L220" s="21"/>
      <c r="M220" s="21"/>
      <c r="N220" s="21"/>
      <c r="O220" s="21"/>
      <c r="P220" s="21"/>
      <c r="Q220" s="21"/>
      <c r="R220" s="21"/>
      <c r="S220" s="21"/>
      <c r="T220" s="21"/>
      <c r="U220" s="21"/>
      <c r="V220" s="21"/>
      <c r="W220" s="21"/>
      <c r="X220" s="21"/>
      <c r="Y220" s="21"/>
      <c r="Z220" s="21"/>
      <c r="AA220" s="21"/>
      <c r="AB220" s="21"/>
      <c r="AC220" s="21"/>
      <c r="AD220" s="21"/>
      <c r="AE220" s="21"/>
      <c r="AF220" s="21"/>
      <c r="AG220" s="21"/>
      <c r="AH220" s="21"/>
      <c r="AI220" s="21"/>
      <c r="AJ220" s="21"/>
      <c r="AK220" s="21"/>
      <c r="AL220" s="21"/>
      <c r="AM220" s="21"/>
      <c r="AN220" s="21"/>
      <c r="AO220" s="21"/>
      <c r="AP220" s="21"/>
      <c r="AQ220" s="21"/>
      <c r="AR220" s="21"/>
      <c r="AS220" s="21"/>
      <c r="AT220" s="21"/>
      <c r="AU220" s="21"/>
      <c r="AV220" s="21"/>
      <c r="AW220" s="21"/>
    </row>
    <row r="221" spans="1:49" x14ac:dyDescent="0.2">
      <c r="A221" s="9">
        <v>4541</v>
      </c>
      <c r="B221" s="10"/>
      <c r="D221" s="11" t="str">
        <f>VLOOKUP(A221,[1]leden!A$1:C$65536,2,FALSE)</f>
        <v>DELLAERT Marc</v>
      </c>
      <c r="E221" s="12"/>
      <c r="F221" s="12"/>
      <c r="G221" s="12"/>
      <c r="H221" s="12"/>
      <c r="I221" s="12"/>
      <c r="J221" s="13"/>
      <c r="L221" s="14" t="str">
        <f>VLOOKUP(A221,[1]leden!A$1:C$65536,3,FALSE)</f>
        <v>GS</v>
      </c>
      <c r="M221" s="15"/>
      <c r="O221" s="16" t="str">
        <f>VLOOKUP(A221,[1]leden!A$1:F$65536,6,FALSE)</f>
        <v>hfd</v>
      </c>
      <c r="P221" s="16">
        <f>VLOOKUP(A221,[1]leden!A$1:D$65536,4,FALSE)</f>
        <v>0</v>
      </c>
      <c r="R221" s="16">
        <v>50</v>
      </c>
      <c r="S221" s="16">
        <v>44</v>
      </c>
      <c r="U221">
        <v>50</v>
      </c>
      <c r="V221">
        <v>68</v>
      </c>
      <c r="X221">
        <v>48</v>
      </c>
      <c r="Y221">
        <v>59</v>
      </c>
      <c r="AP221" s="17">
        <f>ROUNDDOWN(AV221/AW221,3)</f>
        <v>0.86499999999999999</v>
      </c>
      <c r="AQ221" s="18"/>
      <c r="AS221" s="19" t="str">
        <f>IF(AP221&lt;0.95,"OG",IF(AP221&gt;=0.95,"MG"))</f>
        <v>OG</v>
      </c>
      <c r="AV221">
        <f>SUM(R221,U221,X221,AA221,AD221,AG221,AJ221,AM221)</f>
        <v>148</v>
      </c>
      <c r="AW221">
        <f>SUM(S221,V221,Y221,AB221,AE221,AH221,AK221,AN221)</f>
        <v>171</v>
      </c>
    </row>
    <row r="222" spans="1:49" ht="4.5" customHeight="1" x14ac:dyDescent="0.2">
      <c r="R222" s="20"/>
      <c r="S222" s="20"/>
      <c r="T222" s="20"/>
      <c r="U222" s="20"/>
      <c r="V222" s="20"/>
      <c r="W222" s="20"/>
      <c r="X222" s="20"/>
      <c r="Y222" s="20"/>
      <c r="Z222" s="20"/>
      <c r="AA222" s="20"/>
      <c r="AB222" s="20"/>
      <c r="AC222" s="20"/>
      <c r="AD222" s="20"/>
      <c r="AE222" s="20"/>
      <c r="AF222" s="20"/>
      <c r="AG222" s="20"/>
      <c r="AH222" s="20"/>
      <c r="AI222" s="20"/>
      <c r="AJ222" s="20"/>
      <c r="AK222" s="20"/>
      <c r="AL222" s="20"/>
      <c r="AM222" s="20"/>
      <c r="AN222" s="20"/>
      <c r="AO222" s="20"/>
      <c r="AP222" s="20"/>
      <c r="AQ222" s="20"/>
      <c r="AR222" s="20"/>
      <c r="AS222" s="20"/>
    </row>
    <row r="223" spans="1:49" hidden="1" x14ac:dyDescent="0.2">
      <c r="A223" s="9"/>
      <c r="B223" s="10"/>
      <c r="D223" s="11" t="e">
        <f>VLOOKUP(A223,[1]leden!A$1:C$65536,2,FALSE)</f>
        <v>#N/A</v>
      </c>
      <c r="E223" s="12"/>
      <c r="F223" s="12"/>
      <c r="G223" s="12"/>
      <c r="H223" s="12"/>
      <c r="I223" s="12"/>
      <c r="J223" s="13"/>
      <c r="L223" s="14" t="e">
        <f>VLOOKUP(A223,[1]leden!A$1:C$65536,3,FALSE)</f>
        <v>#N/A</v>
      </c>
      <c r="M223" s="15"/>
      <c r="O223" s="16" t="e">
        <f>VLOOKUP(A223,[1]leden!A$1:D$65536,4,FALSE)</f>
        <v>#N/A</v>
      </c>
      <c r="R223" s="20"/>
      <c r="S223" s="20"/>
      <c r="T223" s="20"/>
      <c r="U223" s="39"/>
      <c r="V223" s="39"/>
      <c r="W223" s="20"/>
      <c r="X223" s="20"/>
      <c r="Y223" s="20"/>
      <c r="Z223" s="20"/>
      <c r="AA223" s="20"/>
      <c r="AB223" s="20"/>
      <c r="AC223" s="20"/>
      <c r="AD223" s="20"/>
      <c r="AE223" s="20"/>
      <c r="AF223" s="20"/>
      <c r="AG223" s="20"/>
      <c r="AH223" s="20"/>
      <c r="AI223" s="20"/>
      <c r="AJ223" s="20"/>
      <c r="AK223" s="20"/>
      <c r="AL223" s="20"/>
      <c r="AM223" s="20"/>
      <c r="AN223" s="20"/>
      <c r="AO223" s="20"/>
      <c r="AP223" s="40" t="e">
        <f>ROUNDDOWN(AV223/AW223,3)</f>
        <v>#DIV/0!</v>
      </c>
      <c r="AQ223" s="41"/>
      <c r="AR223" s="20"/>
      <c r="AS223" s="19" t="e">
        <f>IF(AP223&lt;0.495,"OG",IF(AND(AP223&gt;=0.495,AP223&lt;0.61),"MG",IF(AND(AP223&gt;=0.61,AP223&lt;0.765),"PR",IF(AND(AP223&gt;=0.795,AP223&lt;0.95),"DPR",IF(AP223&gt;=0.95,"DRPR")))))</f>
        <v>#DIV/0!</v>
      </c>
      <c r="AV223">
        <f>SUM(R223,U223,X223)</f>
        <v>0</v>
      </c>
      <c r="AW223">
        <f>SUM(S223,V223,Y223)</f>
        <v>0</v>
      </c>
    </row>
    <row r="224" spans="1:49" ht="3.75" hidden="1" customHeight="1" x14ac:dyDescent="0.2">
      <c r="A224" s="21"/>
      <c r="B224" s="21"/>
      <c r="C224" s="21"/>
      <c r="D224" s="21"/>
      <c r="E224" s="21"/>
      <c r="F224" s="21"/>
      <c r="G224" s="21"/>
      <c r="H224" s="21"/>
      <c r="I224" s="21"/>
      <c r="J224" s="21"/>
      <c r="K224" s="21"/>
      <c r="L224" s="21"/>
      <c r="M224" s="21"/>
      <c r="N224" s="21"/>
      <c r="O224" s="21"/>
      <c r="P224" s="21"/>
      <c r="Q224" s="21"/>
      <c r="R224" s="21"/>
      <c r="S224" s="21"/>
      <c r="T224" s="21"/>
      <c r="U224" s="21"/>
      <c r="V224" s="21"/>
      <c r="W224" s="21"/>
      <c r="X224" s="21"/>
      <c r="Y224" s="21"/>
      <c r="Z224" s="21"/>
      <c r="AA224" s="21"/>
      <c r="AB224" s="21"/>
      <c r="AC224" s="21"/>
      <c r="AD224" s="21"/>
      <c r="AE224" s="21"/>
      <c r="AF224" s="21"/>
      <c r="AG224" s="21"/>
      <c r="AH224" s="21"/>
      <c r="AI224" s="21"/>
      <c r="AJ224" s="21"/>
      <c r="AK224" s="21"/>
      <c r="AL224" s="21"/>
      <c r="AM224" s="21"/>
      <c r="AN224" s="21"/>
      <c r="AO224" s="21"/>
      <c r="AP224" s="21"/>
      <c r="AQ224" s="21"/>
      <c r="AR224" s="21"/>
      <c r="AS224" s="21"/>
      <c r="AT224" s="21"/>
      <c r="AU224" s="21"/>
      <c r="AV224" s="21"/>
      <c r="AW224" s="21"/>
    </row>
    <row r="225" spans="1:49" hidden="1" x14ac:dyDescent="0.2">
      <c r="A225" s="9"/>
      <c r="B225" s="10"/>
      <c r="D225" s="11" t="e">
        <f>VLOOKUP(A225,[1]leden!A$1:C$65536,2,FALSE)</f>
        <v>#N/A</v>
      </c>
      <c r="E225" s="12"/>
      <c r="F225" s="12"/>
      <c r="G225" s="12"/>
      <c r="H225" s="12"/>
      <c r="I225" s="12"/>
      <c r="J225" s="13"/>
      <c r="L225" s="14" t="e">
        <f>VLOOKUP(A225,[1]leden!A$1:C$65536,3,FALSE)</f>
        <v>#N/A</v>
      </c>
      <c r="M225" s="15"/>
      <c r="O225" s="16" t="e">
        <f>VLOOKUP(A225,[1]leden!A$1:D$65536,4,FALSE)</f>
        <v>#N/A</v>
      </c>
      <c r="R225" s="20"/>
      <c r="S225" s="20"/>
      <c r="T225" s="20"/>
      <c r="U225" s="20"/>
      <c r="V225" s="20"/>
      <c r="W225" s="20"/>
      <c r="X225" s="20"/>
      <c r="Y225" s="20"/>
      <c r="Z225" s="20"/>
      <c r="AA225" s="20"/>
      <c r="AB225" s="20"/>
      <c r="AC225" s="20"/>
      <c r="AD225" s="20"/>
      <c r="AE225" s="20"/>
      <c r="AF225" s="20"/>
      <c r="AG225" s="20"/>
      <c r="AH225" s="20"/>
      <c r="AI225" s="20"/>
      <c r="AJ225" s="20"/>
      <c r="AK225" s="20"/>
      <c r="AL225" s="20"/>
      <c r="AM225" s="20"/>
      <c r="AN225" s="20"/>
      <c r="AO225" s="20"/>
      <c r="AP225" s="40" t="e">
        <f>ROUNDDOWN(AV225/AW225,3)</f>
        <v>#DIV/0!</v>
      </c>
      <c r="AQ225" s="41"/>
      <c r="AR225" s="20"/>
      <c r="AS225" s="19" t="e">
        <f>IF(AP225&lt;0.495,"OG",IF(AND(AP225&gt;=0.495,AP225&lt;0.61),"MG",IF(AND(AP225&gt;=0.61,AP225&lt;0.765),"PR",IF(AND(AP225&gt;=0.795,AP225&lt;0.95),"DPR",IF(AP225&gt;=0.95,"DRPR")))))</f>
        <v>#DIV/0!</v>
      </c>
      <c r="AV225">
        <f>SUM(R225,U225,X225)</f>
        <v>0</v>
      </c>
      <c r="AW225">
        <f>SUM(S225,V225,Y225)</f>
        <v>0</v>
      </c>
    </row>
    <row r="226" spans="1:49" ht="3" hidden="1" customHeight="1" x14ac:dyDescent="0.2">
      <c r="A226" s="21"/>
      <c r="B226" s="21"/>
      <c r="C226" s="21"/>
      <c r="D226" s="21"/>
      <c r="E226" s="21"/>
      <c r="F226" s="21"/>
      <c r="G226" s="21"/>
      <c r="H226" s="21"/>
      <c r="I226" s="21"/>
      <c r="J226" s="21"/>
      <c r="K226" s="21"/>
      <c r="L226" s="21"/>
      <c r="M226" s="21"/>
      <c r="N226" s="21"/>
      <c r="O226" s="21"/>
      <c r="P226" s="21"/>
      <c r="Q226" s="21"/>
      <c r="R226" s="21"/>
      <c r="S226" s="21"/>
      <c r="T226" s="21"/>
      <c r="U226" s="21"/>
      <c r="V226" s="21"/>
      <c r="W226" s="21"/>
      <c r="X226" s="21"/>
      <c r="Y226" s="21"/>
      <c r="Z226" s="21"/>
      <c r="AA226" s="21"/>
      <c r="AB226" s="21"/>
      <c r="AC226" s="21"/>
      <c r="AD226" s="21"/>
      <c r="AE226" s="21"/>
      <c r="AF226" s="21"/>
      <c r="AG226" s="21"/>
      <c r="AH226" s="21"/>
      <c r="AI226" s="21"/>
      <c r="AJ226" s="21"/>
      <c r="AK226" s="21"/>
      <c r="AL226" s="21"/>
      <c r="AM226" s="21"/>
      <c r="AN226" s="21"/>
      <c r="AO226" s="21"/>
      <c r="AP226" s="21"/>
      <c r="AQ226" s="21"/>
      <c r="AR226" s="21"/>
      <c r="AS226" s="21"/>
      <c r="AT226" s="21"/>
      <c r="AU226" s="21"/>
      <c r="AV226" s="21"/>
      <c r="AW226" s="21"/>
    </row>
    <row r="227" spans="1:49" hidden="1" x14ac:dyDescent="0.2">
      <c r="A227" s="9"/>
      <c r="B227" s="10"/>
      <c r="D227" s="11" t="e">
        <f>VLOOKUP(A227,[1]leden!A$1:C$65536,2,FALSE)</f>
        <v>#N/A</v>
      </c>
      <c r="E227" s="12"/>
      <c r="F227" s="12"/>
      <c r="G227" s="12"/>
      <c r="H227" s="12"/>
      <c r="I227" s="12"/>
      <c r="J227" s="13"/>
      <c r="L227" s="14" t="e">
        <f>VLOOKUP(A227,[1]leden!A$1:C$65536,3,FALSE)</f>
        <v>#N/A</v>
      </c>
      <c r="M227" s="15"/>
      <c r="O227" s="16" t="e">
        <f>VLOOKUP(A227,[1]leden!A$1:D$65536,4,FALSE)</f>
        <v>#N/A</v>
      </c>
      <c r="R227" s="20"/>
      <c r="S227" s="20"/>
      <c r="T227" s="20"/>
      <c r="U227" s="20"/>
      <c r="V227" s="20"/>
      <c r="W227" s="20"/>
      <c r="X227" s="20"/>
      <c r="Y227" s="20"/>
      <c r="Z227" s="20"/>
      <c r="AA227" s="20"/>
      <c r="AB227" s="20"/>
      <c r="AC227" s="20"/>
      <c r="AD227" s="20"/>
      <c r="AE227" s="20"/>
      <c r="AF227" s="20"/>
      <c r="AG227" s="20"/>
      <c r="AH227" s="20"/>
      <c r="AI227" s="20"/>
      <c r="AJ227" s="20"/>
      <c r="AK227" s="20"/>
      <c r="AL227" s="20"/>
      <c r="AM227" s="20"/>
      <c r="AN227" s="20"/>
      <c r="AO227" s="20"/>
      <c r="AP227" s="40" t="e">
        <f>ROUNDDOWN(AV227/AW227,3)</f>
        <v>#DIV/0!</v>
      </c>
      <c r="AQ227" s="41"/>
      <c r="AR227" s="20"/>
      <c r="AS227" s="19" t="e">
        <f>IF(AP227&lt;0.495,"OG",IF(AND(AP227&gt;=0.495,AP227&lt;0.61),"MG",IF(AND(AP227&gt;=0.61,AP227&lt;0.765),"PR",IF(AND(AP227&gt;=0.795,AP227&lt;0.95),"DPR",IF(AP227&gt;=0.95,"DRPR")))))</f>
        <v>#DIV/0!</v>
      </c>
      <c r="AV227">
        <f>SUM(R227,U227,X227)</f>
        <v>0</v>
      </c>
      <c r="AW227">
        <f>SUM(S227,V227,Y227)</f>
        <v>0</v>
      </c>
    </row>
    <row r="228" spans="1:49" ht="6" customHeight="1" x14ac:dyDescent="0.2">
      <c r="A228" s="30"/>
      <c r="B228" s="30"/>
      <c r="D228" s="31"/>
      <c r="E228" s="31"/>
      <c r="F228" s="31"/>
      <c r="G228" s="31"/>
      <c r="H228" s="31"/>
      <c r="I228" s="31"/>
      <c r="J228" s="31"/>
      <c r="L228" s="32"/>
      <c r="M228" s="32"/>
      <c r="O228" s="16"/>
      <c r="R228" s="20"/>
      <c r="S228" s="20"/>
      <c r="T228" s="20"/>
      <c r="U228" s="20"/>
      <c r="V228" s="20"/>
      <c r="W228" s="20"/>
      <c r="X228" s="20"/>
      <c r="Y228" s="20"/>
      <c r="Z228" s="20"/>
      <c r="AA228" s="20"/>
      <c r="AB228" s="20"/>
      <c r="AC228" s="20"/>
      <c r="AD228" s="20"/>
      <c r="AE228" s="20"/>
      <c r="AF228" s="20"/>
      <c r="AG228" s="20"/>
      <c r="AH228" s="20"/>
      <c r="AI228" s="20"/>
      <c r="AJ228" s="20"/>
      <c r="AK228" s="20"/>
      <c r="AL228" s="20"/>
      <c r="AM228" s="20"/>
      <c r="AN228" s="20"/>
      <c r="AO228" s="20"/>
      <c r="AP228" s="42"/>
      <c r="AQ228" s="42"/>
      <c r="AR228" s="20"/>
      <c r="AS228" s="20"/>
    </row>
    <row r="229" spans="1:49" x14ac:dyDescent="0.2">
      <c r="A229" s="38" t="s">
        <v>9</v>
      </c>
      <c r="B229" s="38"/>
      <c r="C229" s="38"/>
      <c r="D229" s="38"/>
      <c r="E229" s="38"/>
      <c r="F229" s="38"/>
      <c r="G229" s="38"/>
      <c r="H229" s="38"/>
      <c r="I229" s="38"/>
      <c r="J229" s="38"/>
      <c r="K229" s="38"/>
      <c r="L229" s="38"/>
      <c r="M229" s="38"/>
      <c r="N229" s="21"/>
      <c r="O229" s="27"/>
      <c r="P229" s="21"/>
      <c r="Q229" s="21"/>
      <c r="R229" s="33"/>
      <c r="S229" s="33"/>
      <c r="T229" s="21"/>
      <c r="U229" s="21"/>
      <c r="V229" s="21"/>
      <c r="W229" s="21"/>
      <c r="X229" s="21"/>
      <c r="Y229" s="21"/>
      <c r="Z229" s="21"/>
      <c r="AA229" s="21"/>
      <c r="AB229" s="21"/>
      <c r="AC229" s="21"/>
      <c r="AD229" s="21"/>
      <c r="AE229" s="21"/>
      <c r="AF229" s="21"/>
      <c r="AG229" s="21"/>
      <c r="AH229" s="21"/>
      <c r="AI229" s="21"/>
      <c r="AJ229" s="21"/>
      <c r="AK229" s="21"/>
      <c r="AL229" s="21"/>
      <c r="AM229" s="21"/>
      <c r="AN229" s="21"/>
      <c r="AO229" s="21"/>
      <c r="AP229" s="29"/>
      <c r="AQ229" s="29"/>
      <c r="AR229" s="21"/>
      <c r="AS229" s="22"/>
      <c r="AT229" s="21"/>
      <c r="AU229" s="21"/>
      <c r="AV229" s="21"/>
      <c r="AW229" s="21"/>
    </row>
    <row r="230" spans="1:49" ht="5.25" customHeight="1" x14ac:dyDescent="0.2">
      <c r="A230" s="21"/>
      <c r="B230" s="21"/>
      <c r="C230" s="21"/>
      <c r="D230" s="21"/>
      <c r="E230" s="21"/>
      <c r="F230" s="21"/>
      <c r="G230" s="21"/>
      <c r="H230" s="21"/>
      <c r="I230" s="21"/>
      <c r="J230" s="21"/>
      <c r="K230" s="21"/>
      <c r="L230" s="21"/>
      <c r="M230" s="21"/>
      <c r="N230" s="21"/>
      <c r="O230" s="21"/>
      <c r="P230" s="21"/>
      <c r="Q230" s="21"/>
      <c r="R230" s="21"/>
      <c r="S230" s="21"/>
      <c r="T230" s="21"/>
      <c r="U230" s="21"/>
      <c r="V230" s="21"/>
      <c r="W230" s="21"/>
      <c r="X230" s="21"/>
      <c r="Y230" s="21"/>
      <c r="Z230" s="21"/>
      <c r="AA230" s="21"/>
      <c r="AB230" s="21"/>
      <c r="AC230" s="21"/>
      <c r="AD230" s="21"/>
      <c r="AE230" s="21"/>
      <c r="AF230" s="21"/>
      <c r="AG230" s="21"/>
      <c r="AH230" s="21"/>
      <c r="AI230" s="21"/>
      <c r="AJ230" s="21"/>
      <c r="AK230" s="21"/>
      <c r="AL230" s="21"/>
      <c r="AM230" s="21"/>
      <c r="AN230" s="21"/>
      <c r="AO230" s="21"/>
      <c r="AP230" s="21"/>
      <c r="AQ230" s="21"/>
      <c r="AR230" s="21"/>
      <c r="AS230" s="21"/>
      <c r="AT230" s="21"/>
      <c r="AU230" s="21"/>
      <c r="AV230" s="21"/>
      <c r="AW230" s="21"/>
    </row>
    <row r="231" spans="1:49" x14ac:dyDescent="0.2">
      <c r="A231" s="9">
        <v>8871</v>
      </c>
      <c r="B231" s="10"/>
      <c r="D231" s="11" t="str">
        <f>VLOOKUP(A231,[1]leden!A$1:C$65536,2,FALSE)</f>
        <v>VANDENHENDE John</v>
      </c>
      <c r="E231" s="12"/>
      <c r="F231" s="12"/>
      <c r="G231" s="12"/>
      <c r="H231" s="12"/>
      <c r="I231" s="12"/>
      <c r="J231" s="13"/>
      <c r="L231" s="14" t="str">
        <f>VLOOKUP(A231,[1]leden!A$1:C$65536,3,FALSE)</f>
        <v>KOH</v>
      </c>
      <c r="M231" s="15"/>
      <c r="O231" s="16" t="str">
        <f>VLOOKUP(A231,[1]leden!A$1:F$65536,6,FALSE)</f>
        <v>5°</v>
      </c>
      <c r="P231" s="16">
        <f>VLOOKUP(A231,[1]leden!A$1:D$65536,4,FALSE)</f>
        <v>0</v>
      </c>
      <c r="R231" s="16">
        <v>9</v>
      </c>
      <c r="S231" s="16">
        <v>51</v>
      </c>
      <c r="U231">
        <v>15</v>
      </c>
      <c r="V231">
        <v>40</v>
      </c>
      <c r="X231">
        <v>15</v>
      </c>
      <c r="Y231">
        <v>37</v>
      </c>
      <c r="AA231">
        <v>15</v>
      </c>
      <c r="AB231">
        <v>42</v>
      </c>
      <c r="AP231" s="17">
        <f>ROUNDDOWN(AV231/AW231,3)</f>
        <v>0.317</v>
      </c>
      <c r="AQ231" s="18"/>
      <c r="AS231" s="19" t="str">
        <f>IF(AP231&lt;0.275,"OG",IF(AND(AP231&gt;=0.275,AP231&lt;0.335),"MG",IF(AND(AP231&gt;=0.355,AP231&lt;0.405),"PR",IF(AND(AP231&gt;=0.405,AP231&lt;0.495),"DPR",IF(AND(AP231&gt;=0.495,AP231&lt;0.61),"DRPR")))))</f>
        <v>MG</v>
      </c>
      <c r="AV231">
        <f>SUM(R231,U231,X231,AA231,AD231,AG231,AJ231,AM231)</f>
        <v>54</v>
      </c>
      <c r="AW231">
        <f>SUM(S231,V231,Y231,AB231,AE231,AH231,AK231,AN231)</f>
        <v>170</v>
      </c>
    </row>
    <row r="232" spans="1:49" ht="3.75" customHeight="1" x14ac:dyDescent="0.2">
      <c r="R232" s="20"/>
      <c r="S232" s="20"/>
      <c r="T232" s="20"/>
      <c r="U232" s="20"/>
      <c r="V232" s="20"/>
      <c r="W232" s="20"/>
      <c r="X232" s="20"/>
      <c r="Y232" s="20"/>
      <c r="Z232" s="20"/>
      <c r="AA232" s="20"/>
      <c r="AB232" s="20"/>
      <c r="AC232" s="20"/>
      <c r="AD232" s="20"/>
      <c r="AE232" s="20"/>
      <c r="AF232" s="20"/>
      <c r="AG232" s="20"/>
      <c r="AH232" s="20"/>
      <c r="AI232" s="20"/>
      <c r="AJ232" s="20"/>
      <c r="AK232" s="20"/>
      <c r="AL232" s="20"/>
      <c r="AM232" s="20"/>
      <c r="AN232" s="20"/>
      <c r="AO232" s="20"/>
      <c r="AP232" s="20"/>
      <c r="AQ232" s="20"/>
      <c r="AR232" s="20"/>
      <c r="AS232" s="20"/>
    </row>
    <row r="233" spans="1:49" x14ac:dyDescent="0.2">
      <c r="A233" s="9">
        <v>8152</v>
      </c>
      <c r="B233" s="10"/>
      <c r="D233" s="11" t="str">
        <f>VLOOKUP(A233,[1]leden!A$1:C$65536,2,FALSE)</f>
        <v>SEVENANTS Yannick</v>
      </c>
      <c r="E233" s="12"/>
      <c r="F233" s="12"/>
      <c r="G233" s="12"/>
      <c r="H233" s="12"/>
      <c r="I233" s="12"/>
      <c r="J233" s="13"/>
      <c r="L233" s="14" t="str">
        <f>VLOOKUP(A233,[1]leden!A$1:C$65536,3,FALSE)</f>
        <v>ODM</v>
      </c>
      <c r="M233" s="15"/>
      <c r="O233" s="16" t="str">
        <f>VLOOKUP(A233,[1]leden!A$1:F$65536,6,FALSE)</f>
        <v>2°</v>
      </c>
      <c r="P233" s="16">
        <f>VLOOKUP(A233,[1]leden!A$1:D$65536,4,FALSE)</f>
        <v>0</v>
      </c>
      <c r="R233" s="16">
        <v>27</v>
      </c>
      <c r="S233" s="16">
        <v>58</v>
      </c>
      <c r="U233">
        <v>27</v>
      </c>
      <c r="V233">
        <v>47</v>
      </c>
      <c r="X233">
        <v>27</v>
      </c>
      <c r="Y233">
        <v>59</v>
      </c>
      <c r="AA233">
        <v>22</v>
      </c>
      <c r="AB233">
        <v>50</v>
      </c>
      <c r="AP233" s="17">
        <f>ROUNDDOWN(AV233/AW233,3)</f>
        <v>0.48099999999999998</v>
      </c>
      <c r="AQ233" s="18"/>
      <c r="AS233" s="19" t="str">
        <f>IF(AP233&lt;0.495,"OG",IF(AND(AP233&gt;=0.495,AP233&lt;0.61),"MG",IF(AND(AP233&gt;=0.61,AP233&lt;0.765),"PR",IF(AND(AP233&gt;=0.795,AP233&lt;0.95),"DPR",IF(AP233&gt;=0.95,"DRPR")))))</f>
        <v>OG</v>
      </c>
      <c r="AV233">
        <f>SUM(R233,U233,X233,AA233,AD233,AG233,AJ233,AM233)</f>
        <v>103</v>
      </c>
      <c r="AW233">
        <f>SUM(S233,V233,Y233,AB233,AE233,AH233,AK233,AN233)</f>
        <v>214</v>
      </c>
    </row>
    <row r="234" spans="1:49" ht="4.5" customHeight="1" x14ac:dyDescent="0.2">
      <c r="R234" s="20"/>
      <c r="S234" s="20"/>
      <c r="T234" s="20"/>
      <c r="U234" s="20"/>
      <c r="V234" s="20"/>
      <c r="W234" s="20"/>
      <c r="X234" s="20"/>
      <c r="Y234" s="20"/>
      <c r="Z234" s="20"/>
      <c r="AA234" s="20"/>
      <c r="AB234" s="20"/>
      <c r="AC234" s="20"/>
      <c r="AD234" s="20"/>
      <c r="AE234" s="20"/>
      <c r="AF234" s="20"/>
      <c r="AG234" s="20"/>
      <c r="AH234" s="20"/>
      <c r="AI234" s="20"/>
      <c r="AJ234" s="20"/>
      <c r="AK234" s="20"/>
      <c r="AL234" s="20"/>
      <c r="AM234" s="20"/>
      <c r="AN234" s="20"/>
      <c r="AO234" s="20"/>
      <c r="AP234" s="20"/>
      <c r="AQ234" s="20"/>
      <c r="AR234" s="20"/>
      <c r="AS234" s="20"/>
    </row>
    <row r="235" spans="1:49" x14ac:dyDescent="0.2">
      <c r="A235" s="9">
        <v>4389</v>
      </c>
      <c r="B235" s="10"/>
      <c r="D235" s="11" t="str">
        <f>VLOOKUP(A235,[1]leden!A$1:C$65536,2,FALSE)</f>
        <v>VAN KERCKHOVE Andre</v>
      </c>
      <c r="E235" s="12"/>
      <c r="F235" s="12"/>
      <c r="G235" s="12"/>
      <c r="H235" s="12"/>
      <c r="I235" s="12"/>
      <c r="J235" s="13"/>
      <c r="L235" s="14" t="str">
        <f>VLOOKUP(A235,[1]leden!A$1:C$65536,3,FALSE)</f>
        <v>KOH</v>
      </c>
      <c r="M235" s="15"/>
      <c r="O235" s="16" t="str">
        <f>VLOOKUP(A235,[1]leden!A$1:F$65536,6,FALSE)</f>
        <v>2°</v>
      </c>
      <c r="P235" s="16">
        <f>VLOOKUP(A235,[1]leden!A$1:D$65536,4,FALSE)</f>
        <v>0</v>
      </c>
      <c r="R235" s="16">
        <v>33</v>
      </c>
      <c r="S235" s="16">
        <v>70</v>
      </c>
      <c r="U235">
        <v>27</v>
      </c>
      <c r="V235">
        <v>58</v>
      </c>
      <c r="X235">
        <v>27</v>
      </c>
      <c r="Y235">
        <v>61</v>
      </c>
      <c r="AA235">
        <v>22</v>
      </c>
      <c r="AB235">
        <v>69</v>
      </c>
      <c r="AP235" s="17">
        <f>ROUNDDOWN(AV235/AW235,3)</f>
        <v>0.42199999999999999</v>
      </c>
      <c r="AQ235" s="18"/>
      <c r="AS235" s="19" t="str">
        <f>IF(AP235&lt;0.495,"OG",IF(AND(AP235&gt;=0.495,AP235&lt;0.61),"MG",IF(AND(AP235&gt;=0.61,AP235&lt;0.765),"PR",IF(AND(AP235&gt;=0.795,AP235&lt;0.95),"DPR",IF(AP235&gt;=0.95,"DRPR")))))</f>
        <v>OG</v>
      </c>
      <c r="AV235">
        <f>SUM(R235,U235,X235,AA235,AD235,AG235,AJ235,AM235)</f>
        <v>109</v>
      </c>
      <c r="AW235">
        <f>SUM(S235,V235,Y235,AB235,AE235,AH235,AK235,AN235)</f>
        <v>258</v>
      </c>
    </row>
    <row r="236" spans="1:49" ht="4.5" customHeight="1" x14ac:dyDescent="0.2">
      <c r="A236" s="21"/>
      <c r="B236" s="21"/>
      <c r="C236" s="21"/>
      <c r="D236" s="21"/>
      <c r="E236" s="21"/>
      <c r="F236" s="21"/>
      <c r="G236" s="21"/>
      <c r="H236" s="21"/>
      <c r="I236" s="21"/>
      <c r="J236" s="21"/>
      <c r="K236" s="21"/>
      <c r="L236" s="21"/>
      <c r="M236" s="21"/>
      <c r="N236" s="21"/>
      <c r="O236" s="21"/>
      <c r="P236" s="21"/>
      <c r="Q236" s="21"/>
      <c r="R236" s="21"/>
      <c r="S236" s="21"/>
      <c r="T236" s="21"/>
      <c r="U236" s="21"/>
      <c r="V236" s="21"/>
      <c r="W236" s="21"/>
      <c r="X236" s="21"/>
      <c r="Y236" s="21"/>
      <c r="Z236" s="21"/>
      <c r="AA236" s="21"/>
      <c r="AB236" s="21"/>
      <c r="AC236" s="21"/>
      <c r="AD236" s="21"/>
      <c r="AE236" s="21"/>
      <c r="AF236" s="21"/>
      <c r="AG236" s="21"/>
      <c r="AH236" s="21"/>
      <c r="AI236" s="21"/>
      <c r="AJ236" s="21"/>
      <c r="AK236" s="21"/>
      <c r="AL236" s="21"/>
      <c r="AM236" s="21"/>
      <c r="AN236" s="21"/>
      <c r="AO236" s="21"/>
      <c r="AP236" s="21"/>
      <c r="AQ236" s="21"/>
      <c r="AR236" s="21"/>
      <c r="AS236" s="21"/>
      <c r="AT236" s="21"/>
      <c r="AU236" s="21"/>
      <c r="AV236" s="21"/>
      <c r="AW236" s="21"/>
    </row>
    <row r="237" spans="1:49" x14ac:dyDescent="0.2">
      <c r="A237" s="9"/>
      <c r="B237" s="10"/>
      <c r="D237" s="11" t="e">
        <f>VLOOKUP(A237,[1]leden!A$1:C$65536,2,FALSE)</f>
        <v>#N/A</v>
      </c>
      <c r="E237" s="12"/>
      <c r="F237" s="12"/>
      <c r="G237" s="12"/>
      <c r="H237" s="12"/>
      <c r="I237" s="12"/>
      <c r="J237" s="13"/>
      <c r="L237" s="14" t="e">
        <f>VLOOKUP(A237,[1]leden!A$1:C$65536,3,FALSE)</f>
        <v>#N/A</v>
      </c>
      <c r="M237" s="15"/>
      <c r="O237" s="16" t="e">
        <f>VLOOKUP(A237,[1]leden!A$1:D$65536,4,FALSE)</f>
        <v>#N/A</v>
      </c>
      <c r="R237" s="20"/>
      <c r="S237" s="20"/>
      <c r="T237" s="20"/>
      <c r="U237" s="20"/>
      <c r="V237" s="20"/>
      <c r="W237" s="20"/>
      <c r="X237" s="20"/>
      <c r="Y237" s="20"/>
      <c r="Z237" s="20"/>
      <c r="AA237" s="20"/>
      <c r="AB237" s="20"/>
      <c r="AC237" s="20"/>
      <c r="AD237" s="20"/>
      <c r="AE237" s="20"/>
      <c r="AF237" s="20"/>
      <c r="AG237" s="20"/>
      <c r="AH237" s="20"/>
      <c r="AI237" s="20"/>
      <c r="AJ237" s="20"/>
      <c r="AK237" s="20"/>
      <c r="AL237" s="20"/>
      <c r="AM237" s="20"/>
      <c r="AN237" s="20"/>
      <c r="AO237" s="20"/>
      <c r="AP237" s="40" t="e">
        <f>ROUNDDOWN(AV237/AW237,3)</f>
        <v>#DIV/0!</v>
      </c>
      <c r="AQ237" s="41"/>
      <c r="AR237" s="20"/>
      <c r="AS237" s="19" t="e">
        <f>IF(AP237&lt;0.495,"OG",IF(AND(AP237&gt;=0.495,AP237&lt;0.61),"MG",IF(AND(AP237&gt;=0.61,AP237&lt;0.765),"PR",IF(AND(AP237&gt;=0.795,AP237&lt;0.95),"DPR",IF(AP237&gt;=0.95,"DRPR")))))</f>
        <v>#DIV/0!</v>
      </c>
      <c r="AV237">
        <f>SUM(R237,U237,X237,AA237)</f>
        <v>0</v>
      </c>
      <c r="AW237">
        <f>SUM(S237,V237,Y237,AB237)</f>
        <v>0</v>
      </c>
    </row>
    <row r="238" spans="1:49" ht="3.75" customHeight="1" x14ac:dyDescent="0.2">
      <c r="A238" s="21"/>
      <c r="B238" s="21"/>
      <c r="C238" s="21"/>
      <c r="D238" s="21"/>
      <c r="E238" s="21"/>
      <c r="F238" s="21"/>
      <c r="G238" s="21"/>
      <c r="H238" s="21"/>
      <c r="I238" s="21"/>
      <c r="J238" s="21"/>
      <c r="K238" s="21"/>
      <c r="L238" s="21"/>
      <c r="M238" s="21"/>
      <c r="N238" s="21"/>
      <c r="O238" s="21"/>
      <c r="P238" s="21"/>
      <c r="Q238" s="21"/>
      <c r="R238" s="21"/>
      <c r="S238" s="21"/>
      <c r="T238" s="21"/>
      <c r="U238" s="21"/>
      <c r="V238" s="21"/>
      <c r="W238" s="21"/>
      <c r="X238" s="21"/>
      <c r="Y238" s="21"/>
      <c r="Z238" s="21"/>
      <c r="AA238" s="21"/>
      <c r="AB238" s="21"/>
      <c r="AC238" s="21"/>
      <c r="AD238" s="21"/>
      <c r="AE238" s="21"/>
      <c r="AF238" s="21"/>
      <c r="AG238" s="21"/>
      <c r="AH238" s="21"/>
      <c r="AI238" s="21"/>
      <c r="AJ238" s="21"/>
      <c r="AK238" s="21"/>
      <c r="AL238" s="21"/>
      <c r="AM238" s="21"/>
      <c r="AN238" s="21"/>
      <c r="AO238" s="21"/>
      <c r="AP238" s="21"/>
      <c r="AQ238" s="21"/>
      <c r="AR238" s="21"/>
      <c r="AS238" s="21"/>
      <c r="AT238" s="21"/>
      <c r="AU238" s="21"/>
      <c r="AV238" s="21"/>
      <c r="AW238" s="21"/>
    </row>
    <row r="239" spans="1:49" hidden="1" x14ac:dyDescent="0.2">
      <c r="A239" s="9"/>
      <c r="B239" s="10"/>
      <c r="D239" s="11" t="e">
        <f>VLOOKUP(A239,[1]leden!A$1:C$65536,2,FALSE)</f>
        <v>#N/A</v>
      </c>
      <c r="E239" s="12"/>
      <c r="F239" s="12"/>
      <c r="G239" s="12"/>
      <c r="H239" s="12"/>
      <c r="I239" s="12"/>
      <c r="J239" s="13"/>
      <c r="L239" s="14" t="e">
        <f>VLOOKUP(A239,[1]leden!A$1:C$65536,3,FALSE)</f>
        <v>#N/A</v>
      </c>
      <c r="M239" s="15"/>
      <c r="O239" s="16" t="e">
        <f>VLOOKUP(A239,[1]leden!A$1:D$65536,4,FALSE)</f>
        <v>#N/A</v>
      </c>
      <c r="R239" s="20"/>
      <c r="S239" s="20"/>
      <c r="T239" s="20"/>
      <c r="U239" s="20"/>
      <c r="V239" s="20"/>
      <c r="W239" s="20"/>
      <c r="X239" s="20"/>
      <c r="Y239" s="20"/>
      <c r="Z239" s="20"/>
      <c r="AA239" s="20"/>
      <c r="AB239" s="20"/>
      <c r="AC239" s="20"/>
      <c r="AD239" s="20"/>
      <c r="AE239" s="39"/>
      <c r="AF239" s="20"/>
      <c r="AG239" s="20"/>
      <c r="AH239" s="20"/>
      <c r="AI239" s="20"/>
      <c r="AJ239" s="20"/>
      <c r="AK239" s="20"/>
      <c r="AL239" s="20"/>
      <c r="AM239" s="20"/>
      <c r="AN239" s="20"/>
      <c r="AO239" s="20"/>
      <c r="AP239" s="40" t="e">
        <f>ROUNDDOWN(AV239/AW239,3)</f>
        <v>#DIV/0!</v>
      </c>
      <c r="AQ239" s="41"/>
      <c r="AR239" s="20"/>
      <c r="AS239" s="19" t="e">
        <f>IF(AP239&lt;0.495,"OG",IF(AND(AP239&gt;=0.495,AP239&lt;0.61),"MG",IF(AND(AP239&gt;=0.61,AP239&lt;0.765),"PR",IF(AND(AP239&gt;=0.795,AP239&lt;0.95),"DPR",IF(AP239&gt;=0.95,"DRPR")))))</f>
        <v>#DIV/0!</v>
      </c>
      <c r="AV239">
        <f>SUM(R239,U239,X239,AA239)</f>
        <v>0</v>
      </c>
      <c r="AW239">
        <f>SUM(S239,V239,Y239,AB239)</f>
        <v>0</v>
      </c>
    </row>
    <row r="240" spans="1:49" ht="3" hidden="1" customHeight="1" x14ac:dyDescent="0.2">
      <c r="A240" s="21"/>
      <c r="B240" s="21"/>
      <c r="C240" s="21"/>
      <c r="D240" s="21"/>
      <c r="E240" s="21"/>
      <c r="F240" s="21"/>
      <c r="G240" s="21"/>
      <c r="H240" s="21"/>
      <c r="I240" s="21"/>
      <c r="J240" s="21"/>
      <c r="K240" s="21"/>
      <c r="L240" s="21"/>
      <c r="M240" s="21"/>
      <c r="N240" s="21"/>
      <c r="O240" s="21"/>
      <c r="P240" s="21"/>
      <c r="Q240" s="21"/>
      <c r="R240" s="21"/>
      <c r="S240" s="21"/>
      <c r="T240" s="21"/>
      <c r="U240" s="21"/>
      <c r="V240" s="21"/>
      <c r="W240" s="21"/>
      <c r="X240" s="21"/>
      <c r="Y240" s="21"/>
      <c r="Z240" s="21"/>
      <c r="AA240" s="21"/>
      <c r="AB240" s="21"/>
      <c r="AC240" s="21"/>
      <c r="AD240" s="21"/>
      <c r="AE240" s="21"/>
      <c r="AF240" s="21"/>
      <c r="AG240" s="21"/>
      <c r="AH240" s="21"/>
      <c r="AI240" s="21"/>
      <c r="AJ240" s="21"/>
      <c r="AK240" s="21"/>
      <c r="AL240" s="21"/>
      <c r="AM240" s="21"/>
      <c r="AN240" s="21"/>
      <c r="AO240" s="21"/>
      <c r="AP240" s="21"/>
      <c r="AQ240" s="21"/>
      <c r="AR240" s="21"/>
      <c r="AS240" s="21"/>
      <c r="AT240" s="21"/>
      <c r="AU240" s="21"/>
      <c r="AV240" s="21"/>
      <c r="AW240" s="21"/>
    </row>
    <row r="241" spans="1:49" hidden="1" x14ac:dyDescent="0.2">
      <c r="A241" s="9"/>
      <c r="B241" s="10"/>
      <c r="D241" s="11" t="e">
        <f>VLOOKUP(A241,[1]leden!A$1:C$65536,2,FALSE)</f>
        <v>#N/A</v>
      </c>
      <c r="E241" s="12"/>
      <c r="F241" s="12"/>
      <c r="G241" s="12"/>
      <c r="H241" s="12"/>
      <c r="I241" s="12"/>
      <c r="J241" s="13"/>
      <c r="L241" s="14" t="e">
        <f>VLOOKUP(A241,[1]leden!A$1:C$65536,3,FALSE)</f>
        <v>#N/A</v>
      </c>
      <c r="M241" s="15"/>
      <c r="O241" s="16" t="e">
        <f>VLOOKUP(A241,[1]leden!A$1:D$65536,4,FALSE)</f>
        <v>#N/A</v>
      </c>
      <c r="R241" s="20"/>
      <c r="S241" s="20"/>
      <c r="T241" s="20"/>
      <c r="U241" s="20"/>
      <c r="V241" s="20"/>
      <c r="W241" s="20"/>
      <c r="X241" s="20"/>
      <c r="Y241" s="20"/>
      <c r="Z241" s="20"/>
      <c r="AA241" s="20"/>
      <c r="AB241" s="20"/>
      <c r="AC241" s="20"/>
      <c r="AD241" s="20"/>
      <c r="AE241" s="39"/>
      <c r="AF241" s="20"/>
      <c r="AG241" s="20"/>
      <c r="AH241" s="20"/>
      <c r="AI241" s="20"/>
      <c r="AJ241" s="20"/>
      <c r="AK241" s="20"/>
      <c r="AL241" s="20"/>
      <c r="AM241" s="20"/>
      <c r="AN241" s="20"/>
      <c r="AO241" s="20"/>
      <c r="AP241" s="40" t="e">
        <f>ROUNDDOWN(AV241/AW241,3)</f>
        <v>#DIV/0!</v>
      </c>
      <c r="AQ241" s="41"/>
      <c r="AR241" s="20"/>
      <c r="AS241" s="19" t="e">
        <f>IF(AP241&lt;0.495,"OG",IF(AND(AP241&gt;=0.495,AP241&lt;0.61),"MG",IF(AND(AP241&gt;=0.61,AP241&lt;0.765),"PR",IF(AND(AP241&gt;=0.795,AP241&lt;0.95),"DPR",IF(AP241&gt;=0.95,"DRPR")))))</f>
        <v>#DIV/0!</v>
      </c>
      <c r="AV241">
        <f>SUM(R241,U241,X241,AA241)</f>
        <v>0</v>
      </c>
      <c r="AW241">
        <f>SUM(S241,V241,Y241,AB241)</f>
        <v>0</v>
      </c>
    </row>
    <row r="242" spans="1:49" ht="4.5" hidden="1" customHeight="1" x14ac:dyDescent="0.2">
      <c r="R242" s="20"/>
      <c r="S242" s="20"/>
      <c r="T242" s="20"/>
      <c r="U242" s="20"/>
      <c r="V242" s="20"/>
      <c r="W242" s="20"/>
      <c r="X242" s="20"/>
      <c r="Y242" s="20"/>
      <c r="Z242" s="20"/>
      <c r="AA242" s="20"/>
      <c r="AB242" s="20"/>
      <c r="AC242" s="20"/>
      <c r="AD242" s="20"/>
      <c r="AE242" s="20"/>
      <c r="AF242" s="20"/>
      <c r="AG242" s="20"/>
      <c r="AH242" s="20"/>
      <c r="AI242" s="20"/>
      <c r="AJ242" s="20"/>
      <c r="AK242" s="20"/>
      <c r="AL242" s="20"/>
      <c r="AM242" s="20"/>
      <c r="AN242" s="20"/>
      <c r="AO242" s="20"/>
      <c r="AP242" s="20"/>
      <c r="AQ242" s="20"/>
      <c r="AR242" s="20"/>
      <c r="AS242" s="20"/>
    </row>
    <row r="243" spans="1:49" hidden="1" x14ac:dyDescent="0.2">
      <c r="A243" s="9"/>
      <c r="B243" s="10"/>
      <c r="D243" s="11" t="e">
        <f>VLOOKUP(A243,[1]leden!A$1:C$65536,2,FALSE)</f>
        <v>#N/A</v>
      </c>
      <c r="E243" s="12"/>
      <c r="F243" s="12"/>
      <c r="G243" s="12"/>
      <c r="H243" s="12"/>
      <c r="I243" s="12"/>
      <c r="J243" s="13"/>
      <c r="L243" s="14" t="e">
        <f>VLOOKUP(A243,[1]leden!A$1:C$65536,3,FALSE)</f>
        <v>#N/A</v>
      </c>
      <c r="M243" s="15"/>
      <c r="O243" s="16" t="e">
        <f>VLOOKUP(A243,[1]leden!A$1:D$65536,4,FALSE)</f>
        <v>#N/A</v>
      </c>
      <c r="R243" s="20"/>
      <c r="S243" s="20"/>
      <c r="T243" s="20"/>
      <c r="U243" s="39"/>
      <c r="V243" s="39"/>
      <c r="W243" s="20"/>
      <c r="X243" s="20"/>
      <c r="Y243" s="20"/>
      <c r="Z243" s="20"/>
      <c r="AA243" s="20"/>
      <c r="AB243" s="20"/>
      <c r="AC243" s="20"/>
      <c r="AD243" s="20"/>
      <c r="AE243" s="39"/>
      <c r="AF243" s="20"/>
      <c r="AG243" s="20"/>
      <c r="AH243" s="20"/>
      <c r="AI243" s="20"/>
      <c r="AJ243" s="20"/>
      <c r="AK243" s="20"/>
      <c r="AL243" s="20"/>
      <c r="AM243" s="20"/>
      <c r="AN243" s="20"/>
      <c r="AO243" s="20"/>
      <c r="AP243" s="40" t="e">
        <f>ROUNDDOWN(AV243/AW243,3)</f>
        <v>#DIV/0!</v>
      </c>
      <c r="AQ243" s="41"/>
      <c r="AR243" s="20"/>
      <c r="AS243" s="19" t="e">
        <f>IF(AP243&lt;0.495,"OG",IF(AND(AP243&gt;=0.495,AP243&lt;0.61),"MG",IF(AND(AP243&gt;=0.61,AP243&lt;0.765),"PR",IF(AND(AP243&gt;=0.795,AP243&lt;0.95),"DPR",IF(AP243&gt;=0.95,"DRPR")))))</f>
        <v>#DIV/0!</v>
      </c>
      <c r="AV243">
        <f>SUM(R243,U243,X243,AA243)</f>
        <v>0</v>
      </c>
      <c r="AW243">
        <f>SUM(S243,V243,Y243,AB243)</f>
        <v>0</v>
      </c>
    </row>
    <row r="244" spans="1:49" ht="4.5" hidden="1" customHeight="1" x14ac:dyDescent="0.2">
      <c r="A244" s="21"/>
      <c r="B244" s="21"/>
      <c r="C244" s="21"/>
      <c r="D244" s="21"/>
      <c r="E244" s="21"/>
      <c r="F244" s="21"/>
      <c r="G244" s="21"/>
      <c r="H244" s="21"/>
      <c r="I244" s="21"/>
      <c r="J244" s="21"/>
      <c r="K244" s="21"/>
      <c r="L244" s="21"/>
      <c r="M244" s="21"/>
      <c r="N244" s="21"/>
      <c r="O244" s="21"/>
      <c r="P244" s="21"/>
      <c r="Q244" s="21"/>
      <c r="R244" s="21"/>
      <c r="S244" s="21"/>
      <c r="T244" s="21"/>
      <c r="U244" s="21"/>
      <c r="V244" s="21"/>
      <c r="W244" s="21"/>
      <c r="X244" s="21"/>
      <c r="Y244" s="21"/>
      <c r="Z244" s="21"/>
      <c r="AA244" s="21"/>
      <c r="AB244" s="21"/>
      <c r="AC244" s="21"/>
      <c r="AD244" s="21"/>
      <c r="AE244" s="21"/>
      <c r="AF244" s="21"/>
      <c r="AG244" s="21"/>
      <c r="AH244" s="21"/>
      <c r="AI244" s="21"/>
      <c r="AJ244" s="21"/>
      <c r="AK244" s="21"/>
      <c r="AL244" s="21"/>
      <c r="AM244" s="21"/>
      <c r="AN244" s="21"/>
      <c r="AO244" s="21"/>
      <c r="AP244" s="21"/>
      <c r="AQ244" s="21"/>
      <c r="AR244" s="21"/>
      <c r="AS244" s="21"/>
      <c r="AT244" s="21"/>
      <c r="AU244" s="21"/>
      <c r="AV244" s="21"/>
      <c r="AW244" s="21"/>
    </row>
    <row r="245" spans="1:49" hidden="1" x14ac:dyDescent="0.2">
      <c r="A245" s="9"/>
      <c r="B245" s="10"/>
      <c r="D245" s="11" t="e">
        <f>VLOOKUP(A245,[1]leden!A$1:C$65536,2,FALSE)</f>
        <v>#N/A</v>
      </c>
      <c r="E245" s="12"/>
      <c r="F245" s="12"/>
      <c r="G245" s="12"/>
      <c r="H245" s="12"/>
      <c r="I245" s="12"/>
      <c r="J245" s="13"/>
      <c r="L245" s="14" t="e">
        <f>VLOOKUP(A245,[1]leden!A$1:C$65536,3,FALSE)</f>
        <v>#N/A</v>
      </c>
      <c r="M245" s="15"/>
      <c r="O245" s="16" t="e">
        <f>VLOOKUP(A245,[1]leden!A$1:D$65536,4,FALSE)</f>
        <v>#N/A</v>
      </c>
      <c r="R245" s="20"/>
      <c r="S245" s="20"/>
      <c r="T245" s="20"/>
      <c r="U245" s="20"/>
      <c r="V245" s="20"/>
      <c r="W245" s="20"/>
      <c r="X245" s="20"/>
      <c r="Y245" s="20"/>
      <c r="Z245" s="20"/>
      <c r="AA245" s="20"/>
      <c r="AB245" s="20"/>
      <c r="AC245" s="20"/>
      <c r="AD245" s="20"/>
      <c r="AE245" s="20"/>
      <c r="AF245" s="20"/>
      <c r="AG245" s="20"/>
      <c r="AH245" s="20"/>
      <c r="AI245" s="20"/>
      <c r="AJ245" s="20"/>
      <c r="AK245" s="20"/>
      <c r="AL245" s="20"/>
      <c r="AM245" s="20"/>
      <c r="AN245" s="20"/>
      <c r="AO245" s="20"/>
      <c r="AP245" s="40" t="e">
        <f>ROUNDDOWN(AV245/AW245,3)</f>
        <v>#DIV/0!</v>
      </c>
      <c r="AQ245" s="41"/>
      <c r="AR245" s="20"/>
      <c r="AS245" s="19" t="e">
        <f>IF(AP245&lt;0.495,"OG",IF(AND(AP245&gt;=0.495,AP245&lt;0.61),"MG",IF(AND(AP245&gt;=0.61,AP245&lt;0.765),"PR",IF(AND(AP245&gt;=0.795,AP245&lt;0.95),"DPR",IF(AP245&gt;=0.95,"DRPR")))))</f>
        <v>#DIV/0!</v>
      </c>
      <c r="AV245">
        <f>SUM(R245,U245,X245,AA245)</f>
        <v>0</v>
      </c>
      <c r="AW245">
        <f>SUM(S245,V245,Y245,AB245)</f>
        <v>0</v>
      </c>
    </row>
    <row r="246" spans="1:49" ht="3.75" hidden="1" customHeight="1" x14ac:dyDescent="0.2">
      <c r="A246" s="21"/>
      <c r="B246" s="21"/>
      <c r="C246" s="21"/>
      <c r="D246" s="21"/>
      <c r="E246" s="21"/>
      <c r="F246" s="21"/>
      <c r="G246" s="21"/>
      <c r="H246" s="21"/>
      <c r="I246" s="21"/>
      <c r="J246" s="21"/>
      <c r="K246" s="21"/>
      <c r="L246" s="21"/>
      <c r="M246" s="21"/>
      <c r="N246" s="21"/>
      <c r="O246" s="21"/>
      <c r="P246" s="21"/>
      <c r="Q246" s="21"/>
      <c r="R246" s="21"/>
      <c r="S246" s="21"/>
      <c r="T246" s="21"/>
      <c r="U246" s="21"/>
      <c r="V246" s="21"/>
      <c r="W246" s="21"/>
      <c r="X246" s="21"/>
      <c r="Y246" s="21"/>
      <c r="Z246" s="21"/>
      <c r="AA246" s="21"/>
      <c r="AB246" s="21"/>
      <c r="AC246" s="21"/>
      <c r="AD246" s="21"/>
      <c r="AE246" s="21"/>
      <c r="AF246" s="21"/>
      <c r="AG246" s="21"/>
      <c r="AH246" s="21"/>
      <c r="AI246" s="21"/>
      <c r="AJ246" s="21"/>
      <c r="AK246" s="21"/>
      <c r="AL246" s="21"/>
      <c r="AM246" s="21"/>
      <c r="AN246" s="21"/>
      <c r="AO246" s="21"/>
      <c r="AP246" s="21"/>
      <c r="AQ246" s="21"/>
      <c r="AR246" s="21"/>
      <c r="AS246" s="21"/>
      <c r="AT246" s="21"/>
      <c r="AU246" s="21"/>
      <c r="AV246" s="21"/>
      <c r="AW246" s="21"/>
    </row>
    <row r="247" spans="1:49" hidden="1" x14ac:dyDescent="0.2">
      <c r="A247" s="9"/>
      <c r="B247" s="10"/>
      <c r="D247" s="11" t="e">
        <f>VLOOKUP(A247,[1]leden!A$1:C$65536,2,FALSE)</f>
        <v>#N/A</v>
      </c>
      <c r="E247" s="12"/>
      <c r="F247" s="12"/>
      <c r="G247" s="12"/>
      <c r="H247" s="12"/>
      <c r="I247" s="12"/>
      <c r="J247" s="13"/>
      <c r="L247" s="14" t="e">
        <f>VLOOKUP(A247,[1]leden!A$1:C$65536,3,FALSE)</f>
        <v>#N/A</v>
      </c>
      <c r="M247" s="15"/>
      <c r="O247" s="16" t="e">
        <f>VLOOKUP(A247,[1]leden!A$1:D$65536,4,FALSE)</f>
        <v>#N/A</v>
      </c>
      <c r="R247" s="20"/>
      <c r="S247" s="20"/>
      <c r="T247" s="20"/>
      <c r="U247" s="20"/>
      <c r="V247" s="20"/>
      <c r="W247" s="20"/>
      <c r="X247" s="20"/>
      <c r="Y247" s="20"/>
      <c r="Z247" s="20"/>
      <c r="AA247" s="20"/>
      <c r="AB247" s="20"/>
      <c r="AC247" s="20"/>
      <c r="AD247" s="20"/>
      <c r="AE247" s="39"/>
      <c r="AF247" s="20"/>
      <c r="AG247" s="20"/>
      <c r="AH247" s="20"/>
      <c r="AI247" s="20"/>
      <c r="AJ247" s="20"/>
      <c r="AK247" s="20"/>
      <c r="AL247" s="20"/>
      <c r="AM247" s="20"/>
      <c r="AN247" s="20"/>
      <c r="AO247" s="20"/>
      <c r="AP247" s="40" t="e">
        <f>ROUNDDOWN(AV247/AW247,3)</f>
        <v>#DIV/0!</v>
      </c>
      <c r="AQ247" s="41"/>
      <c r="AR247" s="20"/>
      <c r="AS247" s="19" t="e">
        <f>IF(AP247&lt;0.495,"OG",IF(AND(AP247&gt;=0.495,AP247&lt;0.61),"MG",IF(AND(AP247&gt;=0.61,AP247&lt;0.765),"PR",IF(AND(AP247&gt;=0.795,AP247&lt;0.95),"DPR",IF(AP247&gt;=0.95,"DRPR")))))</f>
        <v>#DIV/0!</v>
      </c>
      <c r="AV247">
        <f>SUM(R247,U247,X247,AA247)</f>
        <v>0</v>
      </c>
      <c r="AW247">
        <f>SUM(S247,V247,Y247,AB247)</f>
        <v>0</v>
      </c>
    </row>
    <row r="248" spans="1:49" ht="6.75" customHeight="1" x14ac:dyDescent="0.2">
      <c r="A248" s="30"/>
      <c r="B248" s="30"/>
      <c r="C248" s="21"/>
      <c r="D248" s="31"/>
      <c r="E248" s="31"/>
      <c r="F248" s="31"/>
      <c r="G248" s="31"/>
      <c r="H248" s="31"/>
      <c r="I248" s="31"/>
      <c r="J248" s="31"/>
      <c r="K248" s="21"/>
      <c r="L248" s="32"/>
      <c r="M248" s="32"/>
      <c r="N248" s="21"/>
      <c r="O248" s="27"/>
      <c r="P248" s="21"/>
      <c r="Q248" s="21"/>
      <c r="R248" s="33"/>
      <c r="S248" s="33"/>
      <c r="T248" s="21"/>
      <c r="U248" s="21"/>
      <c r="V248" s="21"/>
      <c r="W248" s="21"/>
      <c r="X248" s="21"/>
      <c r="Y248" s="21"/>
      <c r="Z248" s="21"/>
      <c r="AA248" s="21"/>
      <c r="AB248" s="21"/>
      <c r="AC248" s="21"/>
      <c r="AD248" s="21"/>
      <c r="AE248" s="21"/>
      <c r="AF248" s="21"/>
      <c r="AG248" s="21"/>
      <c r="AH248" s="21"/>
      <c r="AI248" s="21"/>
      <c r="AJ248" s="21"/>
      <c r="AK248" s="21"/>
      <c r="AL248" s="21"/>
      <c r="AM248" s="21"/>
      <c r="AN248" s="21"/>
      <c r="AO248" s="21"/>
      <c r="AP248" s="34"/>
      <c r="AQ248" s="34"/>
      <c r="AR248" s="21"/>
      <c r="AS248" s="22"/>
      <c r="AT248" s="21"/>
      <c r="AU248" s="21"/>
      <c r="AV248" s="21"/>
      <c r="AW248" s="21"/>
    </row>
    <row r="249" spans="1:49" x14ac:dyDescent="0.2">
      <c r="A249" s="38" t="s">
        <v>10</v>
      </c>
      <c r="B249" s="38"/>
      <c r="C249" s="38"/>
      <c r="D249" s="38"/>
      <c r="E249" s="38"/>
      <c r="F249" s="38"/>
      <c r="G249" s="38"/>
      <c r="H249" s="38"/>
      <c r="I249" s="38"/>
      <c r="J249" s="38"/>
      <c r="K249" s="38"/>
      <c r="L249" s="38"/>
      <c r="M249" s="38"/>
      <c r="N249" s="21"/>
      <c r="O249" s="27"/>
      <c r="P249" s="21"/>
      <c r="Q249" s="21"/>
      <c r="R249" s="33"/>
      <c r="S249" s="33"/>
      <c r="T249" s="21"/>
      <c r="U249" s="21"/>
      <c r="V249" s="21"/>
      <c r="W249" s="21"/>
      <c r="X249" s="21"/>
      <c r="Y249" s="21"/>
      <c r="Z249" s="21"/>
      <c r="AA249" s="21"/>
      <c r="AB249" s="21"/>
      <c r="AC249" s="21"/>
      <c r="AD249" s="21"/>
      <c r="AE249" s="21"/>
      <c r="AF249" s="21"/>
      <c r="AG249" s="21"/>
      <c r="AH249" s="21"/>
      <c r="AI249" s="21"/>
      <c r="AJ249" s="21"/>
      <c r="AK249" s="21"/>
      <c r="AL249" s="21"/>
      <c r="AM249" s="21"/>
      <c r="AN249" s="21"/>
      <c r="AO249" s="21"/>
      <c r="AP249" s="29"/>
      <c r="AQ249" s="29"/>
      <c r="AR249" s="21"/>
      <c r="AS249" s="22"/>
      <c r="AT249" s="21"/>
      <c r="AU249" s="21"/>
      <c r="AV249" s="21"/>
      <c r="AW249" s="21"/>
    </row>
    <row r="250" spans="1:49" ht="5.25" customHeight="1" x14ac:dyDescent="0.2">
      <c r="A250" s="21"/>
      <c r="B250" s="21"/>
      <c r="C250" s="21"/>
      <c r="D250" s="21"/>
      <c r="E250" s="21"/>
      <c r="F250" s="21"/>
      <c r="G250" s="21"/>
      <c r="H250" s="21"/>
      <c r="I250" s="21"/>
      <c r="J250" s="21"/>
      <c r="K250" s="21"/>
      <c r="L250" s="21"/>
      <c r="M250" s="21"/>
      <c r="N250" s="21"/>
      <c r="O250" s="21"/>
      <c r="P250" s="21"/>
      <c r="Q250" s="21"/>
      <c r="R250" s="21"/>
      <c r="S250" s="21"/>
      <c r="T250" s="21"/>
      <c r="U250" s="21"/>
      <c r="V250" s="21"/>
      <c r="W250" s="21"/>
      <c r="X250" s="21"/>
      <c r="Y250" s="21"/>
      <c r="Z250" s="21"/>
      <c r="AA250" s="21"/>
      <c r="AB250" s="21"/>
      <c r="AC250" s="21"/>
      <c r="AD250" s="21"/>
      <c r="AE250" s="21"/>
      <c r="AF250" s="21"/>
      <c r="AG250" s="21"/>
      <c r="AH250" s="21"/>
      <c r="AI250" s="21"/>
      <c r="AJ250" s="21"/>
      <c r="AK250" s="21"/>
      <c r="AL250" s="21"/>
      <c r="AM250" s="21"/>
      <c r="AN250" s="21"/>
      <c r="AO250" s="21"/>
      <c r="AP250" s="21"/>
      <c r="AQ250" s="21"/>
      <c r="AR250" s="21"/>
      <c r="AS250" s="21"/>
      <c r="AT250" s="21"/>
      <c r="AU250" s="21"/>
      <c r="AV250" s="21"/>
      <c r="AW250" s="21"/>
    </row>
    <row r="251" spans="1:49" x14ac:dyDescent="0.2">
      <c r="A251" s="9">
        <v>9283</v>
      </c>
      <c r="B251" s="10"/>
      <c r="D251" s="11" t="str">
        <f>VLOOKUP(A251,[1]leden!A$1:C$65536,2,FALSE)</f>
        <v>BRENDERS Thierry</v>
      </c>
      <c r="E251" s="12"/>
      <c r="F251" s="12"/>
      <c r="G251" s="12"/>
      <c r="H251" s="12"/>
      <c r="I251" s="12"/>
      <c r="J251" s="13"/>
      <c r="L251" s="14" t="str">
        <f>VLOOKUP(A251,[1]leden!A$1:C$65536,3,FALSE)</f>
        <v>KOH</v>
      </c>
      <c r="M251" s="15"/>
      <c r="O251" s="16" t="str">
        <f>VLOOKUP(A251,[1]leden!A$1:F$65536,6,FALSE)</f>
        <v>4°</v>
      </c>
      <c r="P251" s="16">
        <f>VLOOKUP(A251,[1]leden!A$1:D$65536,4,FALSE)</f>
        <v>0</v>
      </c>
      <c r="R251" s="16">
        <v>18</v>
      </c>
      <c r="S251" s="16">
        <v>68</v>
      </c>
      <c r="U251">
        <v>16</v>
      </c>
      <c r="V251">
        <v>52</v>
      </c>
      <c r="X251">
        <v>11</v>
      </c>
      <c r="Y251">
        <v>41</v>
      </c>
      <c r="AA251">
        <v>11</v>
      </c>
      <c r="AB251">
        <v>38</v>
      </c>
      <c r="AD251">
        <v>18</v>
      </c>
      <c r="AE251">
        <v>49</v>
      </c>
      <c r="AP251" s="17">
        <f>ROUNDDOWN(AV251/AW251,3)</f>
        <v>0.29799999999999999</v>
      </c>
      <c r="AQ251" s="18"/>
      <c r="AS251" s="19" t="str">
        <f>IF(AP251&lt;0.335,"OG",IF(AND(AP251&gt;=0.335,AP251&lt;0.405),"MG",IF(AND(AP251&gt;=0.405,AP251&lt;0.495),"PR",IF(AND(AP251&gt;=0.495,AP251&lt;0.61),"DPR",IF(AND(AP251&gt;=0.61,AP251&lt;0.765),"DRPR")))))</f>
        <v>OG</v>
      </c>
      <c r="AV251">
        <f>SUM(R251,U251,X251,AA251,AD251,AG251,AJ251,AM251)</f>
        <v>74</v>
      </c>
      <c r="AW251">
        <f>SUM(S251,V251,Y251,AB251,AE251,AH251,AK251,AN251)</f>
        <v>248</v>
      </c>
    </row>
    <row r="252" spans="1:49" ht="3.75" customHeight="1" x14ac:dyDescent="0.2">
      <c r="R252" s="20"/>
      <c r="S252" s="20"/>
      <c r="T252" s="20"/>
      <c r="U252" s="20"/>
      <c r="V252" s="20"/>
      <c r="W252" s="20"/>
      <c r="X252" s="20"/>
      <c r="Y252" s="20"/>
      <c r="Z252" s="20"/>
      <c r="AA252" s="20"/>
      <c r="AB252" s="20"/>
      <c r="AC252" s="20"/>
      <c r="AD252" s="20"/>
      <c r="AE252" s="20"/>
      <c r="AF252" s="20"/>
      <c r="AG252" s="20"/>
      <c r="AH252" s="20"/>
      <c r="AI252" s="20"/>
      <c r="AJ252" s="20"/>
      <c r="AK252" s="20"/>
      <c r="AL252" s="20"/>
      <c r="AM252" s="20"/>
      <c r="AN252" s="20"/>
      <c r="AO252" s="20"/>
      <c r="AP252" s="20"/>
      <c r="AQ252" s="20"/>
      <c r="AR252" s="20"/>
      <c r="AS252" s="20"/>
    </row>
    <row r="253" spans="1:49" x14ac:dyDescent="0.2">
      <c r="A253" s="9">
        <v>4387</v>
      </c>
      <c r="B253" s="10"/>
      <c r="D253" s="11" t="str">
        <f>VLOOKUP(A253,[1]leden!A$1:C$65536,2,FALSE)</f>
        <v>TEMMERMAN Walter</v>
      </c>
      <c r="E253" s="12"/>
      <c r="F253" s="12"/>
      <c r="G253" s="12"/>
      <c r="H253" s="12"/>
      <c r="I253" s="12"/>
      <c r="J253" s="13"/>
      <c r="L253" s="14" t="str">
        <f>VLOOKUP(A253,[1]leden!A$1:C$65536,3,FALSE)</f>
        <v>KOH</v>
      </c>
      <c r="M253" s="15"/>
      <c r="O253" s="16" t="str">
        <f>VLOOKUP(A253,[1]leden!A$1:F$65536,6,FALSE)</f>
        <v>1°</v>
      </c>
      <c r="P253" s="16">
        <f>VLOOKUP(A253,[1]leden!A$1:D$65536,4,FALSE)</f>
        <v>0</v>
      </c>
      <c r="R253" s="16">
        <v>34</v>
      </c>
      <c r="S253" s="16">
        <v>46</v>
      </c>
      <c r="U253">
        <v>36</v>
      </c>
      <c r="V253">
        <v>61</v>
      </c>
      <c r="X253">
        <v>41</v>
      </c>
      <c r="Y253">
        <v>69</v>
      </c>
      <c r="AA253">
        <v>37</v>
      </c>
      <c r="AB253">
        <v>50</v>
      </c>
      <c r="AD253">
        <v>34</v>
      </c>
      <c r="AE253">
        <v>54</v>
      </c>
      <c r="AP253" s="17">
        <f>ROUNDDOWN(AV253/AW253,3)</f>
        <v>0.65</v>
      </c>
      <c r="AQ253" s="18"/>
      <c r="AS253" s="19" t="str">
        <f>IF(AP253&lt;0.61,"OG",IF(AND(AP253&gt;=0.61,AP253&lt;0.765),"MG",IF(AND(AP253&gt;=0.765,AP253&lt;0.95),"PR",IF(AP253&gt;=0.95,"DPR"))))</f>
        <v>MG</v>
      </c>
      <c r="AV253">
        <f>SUM(R253,U253,X253,AA253,AD253,AG253,AJ253,AM253)</f>
        <v>182</v>
      </c>
      <c r="AW253">
        <f>SUM(S253,V253,Y253,AB253,AE253,AH253,AK253,AN253)</f>
        <v>280</v>
      </c>
    </row>
    <row r="254" spans="1:49" ht="4.5" customHeight="1" x14ac:dyDescent="0.2">
      <c r="A254" s="21"/>
      <c r="B254" s="21"/>
      <c r="C254" s="21"/>
      <c r="D254" s="21"/>
      <c r="E254" s="21"/>
      <c r="F254" s="21"/>
      <c r="G254" s="21"/>
      <c r="H254" s="21"/>
      <c r="I254" s="21"/>
      <c r="J254" s="21"/>
      <c r="K254" s="21"/>
      <c r="L254" s="21"/>
      <c r="M254" s="21"/>
      <c r="N254" s="21"/>
      <c r="O254" s="21"/>
      <c r="P254" s="21"/>
      <c r="Q254" s="21"/>
      <c r="R254" s="21"/>
      <c r="S254" s="21"/>
      <c r="T254" s="21"/>
      <c r="U254" s="21"/>
      <c r="V254" s="21"/>
      <c r="W254" s="21"/>
      <c r="X254" s="21"/>
      <c r="Y254" s="21"/>
      <c r="Z254" s="21"/>
      <c r="AA254" s="21"/>
      <c r="AB254" s="21"/>
      <c r="AC254" s="21"/>
      <c r="AD254" s="21"/>
      <c r="AE254" s="21"/>
      <c r="AF254" s="21"/>
      <c r="AG254" s="21"/>
      <c r="AH254" s="21"/>
      <c r="AI254" s="21"/>
      <c r="AJ254" s="21"/>
      <c r="AK254" s="21"/>
      <c r="AL254" s="21"/>
      <c r="AM254" s="21"/>
      <c r="AN254" s="21"/>
      <c r="AO254" s="21"/>
      <c r="AP254" s="21"/>
      <c r="AQ254" s="21"/>
      <c r="AR254" s="21"/>
      <c r="AS254" s="21"/>
      <c r="AT254" s="21"/>
      <c r="AU254" s="21"/>
      <c r="AV254" s="21"/>
      <c r="AW254" s="21"/>
    </row>
    <row r="255" spans="1:49" hidden="1" x14ac:dyDescent="0.2">
      <c r="A255" s="9"/>
      <c r="B255" s="10"/>
      <c r="D255" s="11" t="e">
        <f>VLOOKUP(A255,[1]leden!A$1:C$65536,2,FALSE)</f>
        <v>#N/A</v>
      </c>
      <c r="E255" s="12"/>
      <c r="F255" s="12"/>
      <c r="G255" s="12"/>
      <c r="H255" s="12"/>
      <c r="I255" s="12"/>
      <c r="J255" s="13"/>
      <c r="L255" s="14" t="e">
        <f>VLOOKUP(A255,[1]leden!A$1:C$65536,3,FALSE)</f>
        <v>#N/A</v>
      </c>
      <c r="M255" s="15"/>
      <c r="O255" s="16" t="e">
        <f>VLOOKUP(A255,[1]leden!A$1:D$65536,4,FALSE)</f>
        <v>#N/A</v>
      </c>
      <c r="R255" s="20"/>
      <c r="S255" s="20"/>
      <c r="T255" s="20"/>
      <c r="U255" s="20"/>
      <c r="V255" s="20"/>
      <c r="W255" s="20"/>
      <c r="X255" s="39"/>
      <c r="Y255" s="39"/>
      <c r="Z255" s="20"/>
      <c r="AA255" s="20"/>
      <c r="AB255" s="20"/>
      <c r="AC255" s="20"/>
      <c r="AD255" s="39"/>
      <c r="AE255" s="39"/>
      <c r="AF255" s="20"/>
      <c r="AG255" s="20"/>
      <c r="AH255" s="20"/>
      <c r="AI255" s="20"/>
      <c r="AJ255" s="20"/>
      <c r="AK255" s="39"/>
      <c r="AL255" s="20"/>
      <c r="AM255" s="20"/>
      <c r="AN255" s="20"/>
      <c r="AO255" s="20"/>
      <c r="AP255" s="40" t="e">
        <f>ROUNDDOWN(AV255/AW255,3)</f>
        <v>#DIV/0!</v>
      </c>
      <c r="AQ255" s="41"/>
      <c r="AR255" s="20"/>
      <c r="AS255" s="19" t="e">
        <f>IF(AP255&lt;0.495,"OG",IF(AND(AP255&gt;=0.495,AP255&lt;0.61),"MG",IF(AND(AP255&gt;=0.61,AP255&lt;0.765),"PR",IF(AND(AP255&gt;=0.795,AP255&lt;0.95),"DPR",IF(AP255&gt;=0.95,"DRPR")))))</f>
        <v>#DIV/0!</v>
      </c>
      <c r="AV255">
        <f>SUM(R255,U255,X255,AA255,AD255,AG255)</f>
        <v>0</v>
      </c>
      <c r="AW255">
        <f>SUM(S255,V255,Y255,AB255,AE255,AH255)</f>
        <v>0</v>
      </c>
    </row>
    <row r="256" spans="1:49" ht="4.5" hidden="1" customHeight="1" x14ac:dyDescent="0.2">
      <c r="A256" s="21"/>
      <c r="B256" s="21"/>
      <c r="C256" s="21"/>
      <c r="D256" s="21"/>
      <c r="E256" s="21"/>
      <c r="F256" s="21"/>
      <c r="G256" s="21"/>
      <c r="H256" s="21"/>
      <c r="I256" s="21"/>
      <c r="J256" s="21"/>
      <c r="K256" s="21"/>
      <c r="L256" s="21"/>
      <c r="M256" s="21"/>
      <c r="N256" s="21"/>
      <c r="O256" s="21"/>
      <c r="P256" s="21"/>
      <c r="Q256" s="21"/>
      <c r="R256" s="21"/>
      <c r="S256" s="21"/>
      <c r="T256" s="21"/>
      <c r="U256" s="21"/>
      <c r="V256" s="21"/>
      <c r="W256" s="21"/>
      <c r="X256" s="21"/>
      <c r="Y256" s="21"/>
      <c r="Z256" s="21"/>
      <c r="AA256" s="21"/>
      <c r="AB256" s="21"/>
      <c r="AC256" s="21"/>
      <c r="AD256" s="21"/>
      <c r="AE256" s="21"/>
      <c r="AF256" s="21"/>
      <c r="AG256" s="21"/>
      <c r="AH256" s="21"/>
      <c r="AI256" s="21"/>
      <c r="AJ256" s="21"/>
      <c r="AK256" s="21"/>
      <c r="AL256" s="21"/>
      <c r="AM256" s="21"/>
      <c r="AN256" s="21"/>
      <c r="AO256" s="21"/>
      <c r="AP256" s="21"/>
      <c r="AQ256" s="21"/>
      <c r="AR256" s="21"/>
      <c r="AS256" s="21"/>
      <c r="AT256" s="21"/>
      <c r="AU256" s="21"/>
      <c r="AV256" s="21"/>
      <c r="AW256" s="21"/>
    </row>
    <row r="257" spans="1:49" hidden="1" x14ac:dyDescent="0.2">
      <c r="A257" s="9"/>
      <c r="B257" s="10"/>
      <c r="D257" s="11" t="e">
        <f>VLOOKUP(A257,[1]leden!A$1:C$65536,2,FALSE)</f>
        <v>#N/A</v>
      </c>
      <c r="E257" s="12"/>
      <c r="F257" s="12"/>
      <c r="G257" s="12"/>
      <c r="H257" s="12"/>
      <c r="I257" s="12"/>
      <c r="J257" s="13"/>
      <c r="L257" s="14" t="e">
        <f>VLOOKUP(A257,[1]leden!A$1:C$65536,3,FALSE)</f>
        <v>#N/A</v>
      </c>
      <c r="M257" s="15"/>
      <c r="O257" s="16" t="e">
        <f>VLOOKUP(A257,[1]leden!A$1:D$65536,4,FALSE)</f>
        <v>#N/A</v>
      </c>
      <c r="R257" s="20"/>
      <c r="S257" s="20"/>
      <c r="T257" s="20"/>
      <c r="U257" s="20"/>
      <c r="V257" s="20"/>
      <c r="W257" s="20"/>
      <c r="X257" s="20"/>
      <c r="Y257" s="20"/>
      <c r="Z257" s="20"/>
      <c r="AA257" s="39"/>
      <c r="AB257" s="39"/>
      <c r="AC257" s="20"/>
      <c r="AD257" s="39"/>
      <c r="AE257" s="39"/>
      <c r="AF257" s="20"/>
      <c r="AG257" s="20"/>
      <c r="AH257" s="20"/>
      <c r="AI257" s="20"/>
      <c r="AJ257" s="20"/>
      <c r="AK257" s="39"/>
      <c r="AL257" s="20"/>
      <c r="AM257" s="20"/>
      <c r="AN257" s="20"/>
      <c r="AO257" s="20"/>
      <c r="AP257" s="40" t="e">
        <f>ROUNDDOWN(AV257/AW257,3)</f>
        <v>#DIV/0!</v>
      </c>
      <c r="AQ257" s="41"/>
      <c r="AR257" s="20"/>
      <c r="AS257" s="19" t="e">
        <f>IF(AP257&lt;0.495,"OG",IF(AND(AP257&gt;=0.495,AP257&lt;0.61),"MG",IF(AND(AP257&gt;=0.61,AP257&lt;0.765),"PR",IF(AND(AP257&gt;=0.795,AP257&lt;0.95),"DPR",IF(AP257&gt;=0.95,"DRPR")))))</f>
        <v>#DIV/0!</v>
      </c>
      <c r="AV257">
        <f>SUM(R257,U257,X257,AA257,AD257,AG257)</f>
        <v>0</v>
      </c>
      <c r="AW257">
        <f>SUM(S257,V257,Y257,AB257,AE257,AH257)</f>
        <v>0</v>
      </c>
    </row>
    <row r="258" spans="1:49" ht="3.75" hidden="1" customHeight="1" x14ac:dyDescent="0.2">
      <c r="R258" s="20"/>
      <c r="S258" s="20"/>
      <c r="T258" s="20"/>
      <c r="U258" s="20"/>
      <c r="V258" s="20"/>
      <c r="W258" s="20"/>
      <c r="X258" s="20"/>
      <c r="Y258" s="20"/>
      <c r="Z258" s="20"/>
      <c r="AA258" s="20"/>
      <c r="AB258" s="20"/>
      <c r="AC258" s="20"/>
      <c r="AD258" s="20"/>
      <c r="AE258" s="20"/>
      <c r="AF258" s="20"/>
      <c r="AG258" s="20"/>
      <c r="AH258" s="20"/>
      <c r="AI258" s="20"/>
      <c r="AJ258" s="20"/>
      <c r="AK258" s="20"/>
      <c r="AL258" s="20"/>
      <c r="AM258" s="20"/>
      <c r="AN258" s="20"/>
      <c r="AO258" s="20"/>
      <c r="AP258" s="20"/>
      <c r="AQ258" s="20"/>
      <c r="AR258" s="20"/>
      <c r="AS258" s="20"/>
    </row>
    <row r="259" spans="1:49" hidden="1" x14ac:dyDescent="0.2">
      <c r="A259" s="9"/>
      <c r="B259" s="10"/>
      <c r="D259" s="11" t="e">
        <f>VLOOKUP(A259,[1]leden!A$1:C$65536,2,FALSE)</f>
        <v>#N/A</v>
      </c>
      <c r="E259" s="12"/>
      <c r="F259" s="12"/>
      <c r="G259" s="12"/>
      <c r="H259" s="12"/>
      <c r="I259" s="12"/>
      <c r="J259" s="13"/>
      <c r="L259" s="14" t="e">
        <f>VLOOKUP(A259,[1]leden!A$1:C$65536,3,FALSE)</f>
        <v>#N/A</v>
      </c>
      <c r="M259" s="15"/>
      <c r="O259" s="16" t="e">
        <f>VLOOKUP(A259,[1]leden!A$1:D$65536,4,FALSE)</f>
        <v>#N/A</v>
      </c>
      <c r="R259" s="39"/>
      <c r="S259" s="39"/>
      <c r="T259" s="20"/>
      <c r="U259" s="20"/>
      <c r="V259" s="20"/>
      <c r="W259" s="20"/>
      <c r="X259" s="39"/>
      <c r="Y259" s="39"/>
      <c r="Z259" s="20"/>
      <c r="AA259" s="39"/>
      <c r="AB259" s="39"/>
      <c r="AC259" s="20"/>
      <c r="AD259" s="39"/>
      <c r="AE259" s="39"/>
      <c r="AF259" s="20"/>
      <c r="AG259" s="20"/>
      <c r="AH259" s="20"/>
      <c r="AI259" s="20"/>
      <c r="AJ259" s="20"/>
      <c r="AK259" s="39"/>
      <c r="AL259" s="20"/>
      <c r="AM259" s="20"/>
      <c r="AN259" s="20"/>
      <c r="AO259" s="20"/>
      <c r="AP259" s="40" t="e">
        <f>ROUNDDOWN(AV259/AW259,3)</f>
        <v>#DIV/0!</v>
      </c>
      <c r="AQ259" s="41"/>
      <c r="AR259" s="20"/>
      <c r="AS259" s="19" t="e">
        <f>IF(AP259&lt;0.495,"OG",IF(AND(AP259&gt;=0.495,AP259&lt;0.61),"MG",IF(AND(AP259&gt;=0.61,AP259&lt;0.765),"PR",IF(AND(AP259&gt;=0.795,AP259&lt;0.95),"DPR",IF(AP259&gt;=0.95,"DRPR")))))</f>
        <v>#DIV/0!</v>
      </c>
      <c r="AV259">
        <f>SUM(R259,U259,X259,AA259,AD259,AG259)</f>
        <v>0</v>
      </c>
      <c r="AW259">
        <f>SUM(S259,V259,Y259,AB259,AE259,AH259)</f>
        <v>0</v>
      </c>
    </row>
    <row r="260" spans="1:49" ht="4.5" hidden="1" customHeight="1" x14ac:dyDescent="0.2">
      <c r="A260" s="21"/>
      <c r="B260" s="21"/>
      <c r="C260" s="21"/>
      <c r="D260" s="21"/>
      <c r="E260" s="21"/>
      <c r="F260" s="21"/>
      <c r="G260" s="21"/>
      <c r="H260" s="21"/>
      <c r="I260" s="21"/>
      <c r="J260" s="21"/>
      <c r="K260" s="21"/>
      <c r="L260" s="21"/>
      <c r="M260" s="21"/>
      <c r="N260" s="21"/>
      <c r="O260" s="21"/>
      <c r="P260" s="21"/>
      <c r="Q260" s="21"/>
      <c r="R260" s="21"/>
      <c r="S260" s="21"/>
      <c r="T260" s="21"/>
      <c r="U260" s="21"/>
      <c r="V260" s="21"/>
      <c r="W260" s="21"/>
      <c r="X260" s="21"/>
      <c r="Y260" s="21"/>
      <c r="Z260" s="21"/>
      <c r="AA260" s="21"/>
      <c r="AB260" s="21"/>
      <c r="AC260" s="21"/>
      <c r="AD260" s="21"/>
      <c r="AE260" s="21"/>
      <c r="AF260" s="21"/>
      <c r="AG260" s="21"/>
      <c r="AH260" s="21"/>
      <c r="AI260" s="21"/>
      <c r="AJ260" s="21"/>
      <c r="AK260" s="21"/>
      <c r="AL260" s="21"/>
      <c r="AM260" s="21"/>
      <c r="AN260" s="21"/>
      <c r="AO260" s="21"/>
      <c r="AP260" s="21"/>
      <c r="AQ260" s="21"/>
      <c r="AR260" s="21"/>
      <c r="AS260" s="21"/>
      <c r="AT260" s="21"/>
      <c r="AU260" s="21"/>
      <c r="AV260" s="21"/>
      <c r="AW260" s="21"/>
    </row>
    <row r="261" spans="1:49" hidden="1" x14ac:dyDescent="0.2">
      <c r="A261" s="9"/>
      <c r="B261" s="10"/>
      <c r="D261" s="11" t="e">
        <f>VLOOKUP(A261,[1]leden!A$1:C$65536,2,FALSE)</f>
        <v>#N/A</v>
      </c>
      <c r="E261" s="12"/>
      <c r="F261" s="12"/>
      <c r="G261" s="12"/>
      <c r="H261" s="12"/>
      <c r="I261" s="12"/>
      <c r="J261" s="13"/>
      <c r="L261" s="14" t="e">
        <f>VLOOKUP(A261,[1]leden!A$1:C$65536,3,FALSE)</f>
        <v>#N/A</v>
      </c>
      <c r="M261" s="15"/>
      <c r="O261" s="16" t="e">
        <f>VLOOKUP(A261,[1]leden!A$1:D$65536,4,FALSE)</f>
        <v>#N/A</v>
      </c>
      <c r="R261" s="20"/>
      <c r="S261" s="20"/>
      <c r="T261" s="20"/>
      <c r="U261" s="20"/>
      <c r="V261" s="20"/>
      <c r="W261" s="20"/>
      <c r="X261" s="39"/>
      <c r="Y261" s="39"/>
      <c r="Z261" s="20"/>
      <c r="AA261" s="20"/>
      <c r="AB261" s="20"/>
      <c r="AC261" s="20"/>
      <c r="AD261" s="39"/>
      <c r="AE261" s="39"/>
      <c r="AF261" s="20"/>
      <c r="AG261" s="20"/>
      <c r="AH261" s="20"/>
      <c r="AI261" s="20"/>
      <c r="AJ261" s="20"/>
      <c r="AK261" s="39"/>
      <c r="AL261" s="20"/>
      <c r="AM261" s="20"/>
      <c r="AN261" s="20"/>
      <c r="AO261" s="20"/>
      <c r="AP261" s="40" t="e">
        <f>ROUNDDOWN(AV261/AW261,3)</f>
        <v>#DIV/0!</v>
      </c>
      <c r="AQ261" s="41"/>
      <c r="AR261" s="20"/>
      <c r="AS261" s="19" t="e">
        <f>IF(AP261&lt;0.495,"OG",IF(AND(AP261&gt;=0.495,AP261&lt;0.61),"MG",IF(AND(AP261&gt;=0.61,AP261&lt;0.765),"PR",IF(AND(AP261&gt;=0.795,AP261&lt;0.95),"DPR",IF(AP261&gt;=0.95,"DRPR")))))</f>
        <v>#DIV/0!</v>
      </c>
      <c r="AV261">
        <f>SUM(R261,U261,X261,AA261,AD261,AG261)</f>
        <v>0</v>
      </c>
      <c r="AW261">
        <f>SUM(S261,V261,Y261,AB261,AE261,AH261)</f>
        <v>0</v>
      </c>
    </row>
    <row r="262" spans="1:49" ht="3.75" customHeight="1" x14ac:dyDescent="0.2">
      <c r="A262" s="21"/>
      <c r="B262" s="21"/>
      <c r="C262" s="21"/>
      <c r="E262" s="43"/>
      <c r="F262" s="44"/>
      <c r="G262" s="44"/>
      <c r="H262" s="44"/>
      <c r="I262" s="45"/>
      <c r="J262" s="44"/>
      <c r="K262" s="46"/>
      <c r="AH262" s="21"/>
      <c r="AI262" s="21"/>
      <c r="AJ262" s="21"/>
      <c r="AK262" s="21"/>
      <c r="AL262" s="21"/>
      <c r="AM262" s="21"/>
      <c r="AN262" s="21"/>
      <c r="AO262" s="21"/>
      <c r="AP262" s="21"/>
      <c r="AQ262" s="21"/>
      <c r="AR262" s="21"/>
      <c r="AS262" s="21"/>
      <c r="AT262" s="21"/>
      <c r="AU262" s="21"/>
      <c r="AV262" s="21"/>
      <c r="AW262" s="21"/>
    </row>
    <row r="263" spans="1:49" x14ac:dyDescent="0.2">
      <c r="A263" s="38" t="s">
        <v>11</v>
      </c>
      <c r="B263" s="38"/>
      <c r="C263" s="38"/>
      <c r="D263" s="38"/>
      <c r="E263" s="38"/>
      <c r="F263" s="38"/>
      <c r="G263" s="38"/>
      <c r="H263" s="38"/>
      <c r="I263" s="38"/>
      <c r="J263" s="38"/>
      <c r="K263" s="38"/>
      <c r="L263" s="38"/>
      <c r="M263" s="38"/>
      <c r="N263" s="21"/>
      <c r="O263" s="27"/>
      <c r="P263" s="21"/>
      <c r="Q263" s="21"/>
      <c r="R263" s="33"/>
      <c r="S263" s="33"/>
      <c r="T263" s="21"/>
      <c r="U263" s="21"/>
      <c r="V263" s="21"/>
      <c r="W263" s="21"/>
      <c r="X263" s="21"/>
      <c r="Y263" s="21"/>
      <c r="Z263" s="21"/>
      <c r="AA263" s="21"/>
      <c r="AB263" s="21"/>
      <c r="AC263" s="21"/>
      <c r="AD263" s="21"/>
      <c r="AE263" s="21"/>
      <c r="AF263" s="21"/>
      <c r="AG263" s="21"/>
      <c r="AH263" s="21"/>
      <c r="AI263" s="21"/>
      <c r="AJ263" s="21"/>
      <c r="AK263" s="21"/>
      <c r="AL263" s="21"/>
      <c r="AM263" s="21"/>
      <c r="AN263" s="21"/>
      <c r="AO263" s="21"/>
      <c r="AP263" s="29"/>
      <c r="AQ263" s="29"/>
      <c r="AR263" s="21"/>
      <c r="AS263" s="22"/>
      <c r="AT263" s="21"/>
      <c r="AU263" s="21"/>
      <c r="AV263" s="21"/>
      <c r="AW263" s="21"/>
    </row>
    <row r="264" spans="1:49" ht="5.25" customHeight="1" x14ac:dyDescent="0.2">
      <c r="A264" s="21"/>
      <c r="B264" s="21"/>
      <c r="C264" s="21"/>
      <c r="D264" s="21"/>
      <c r="E264" s="21"/>
      <c r="F264" s="21"/>
      <c r="G264" s="21"/>
      <c r="H264" s="21"/>
      <c r="I264" s="21"/>
      <c r="J264" s="21"/>
      <c r="K264" s="21"/>
      <c r="L264" s="21"/>
      <c r="M264" s="21"/>
      <c r="N264" s="21"/>
      <c r="O264" s="21"/>
      <c r="P264" s="21"/>
      <c r="Q264" s="21"/>
      <c r="R264" s="21"/>
      <c r="S264" s="21"/>
      <c r="T264" s="21"/>
      <c r="U264" s="21"/>
      <c r="V264" s="21"/>
      <c r="W264" s="21"/>
      <c r="X264" s="21"/>
      <c r="Y264" s="21"/>
      <c r="Z264" s="21"/>
      <c r="AA264" s="21"/>
      <c r="AB264" s="21"/>
      <c r="AC264" s="21"/>
      <c r="AD264" s="21"/>
      <c r="AE264" s="21"/>
      <c r="AF264" s="21"/>
      <c r="AG264" s="21"/>
      <c r="AH264" s="21"/>
      <c r="AI264" s="21"/>
      <c r="AJ264" s="21"/>
      <c r="AK264" s="21"/>
      <c r="AL264" s="21"/>
      <c r="AM264" s="21"/>
      <c r="AN264" s="21"/>
      <c r="AO264" s="21"/>
      <c r="AP264" s="21"/>
      <c r="AQ264" s="21"/>
      <c r="AR264" s="21"/>
      <c r="AS264" s="21"/>
      <c r="AT264" s="21"/>
      <c r="AU264" s="21"/>
      <c r="AV264" s="21"/>
      <c r="AW264" s="21"/>
    </row>
    <row r="265" spans="1:49" x14ac:dyDescent="0.2">
      <c r="A265" s="9">
        <v>9518</v>
      </c>
      <c r="B265" s="10"/>
      <c r="D265" s="11" t="str">
        <f>VLOOKUP(A265,[1]leden!A$1:C$65536,2,FALSE)</f>
        <v>DE MECHELEER Michel</v>
      </c>
      <c r="E265" s="12"/>
      <c r="F265" s="12"/>
      <c r="G265" s="12"/>
      <c r="H265" s="12"/>
      <c r="I265" s="12"/>
      <c r="J265" s="13"/>
      <c r="L265" s="14" t="str">
        <f>VLOOKUP(A265,[1]leden!A$1:C$65536,3,FALSE)</f>
        <v>KOH</v>
      </c>
      <c r="M265" s="15"/>
      <c r="O265" s="16" t="str">
        <f>VLOOKUP(A265,[1]leden!A$1:F$65536,6,FALSE)</f>
        <v>4°</v>
      </c>
      <c r="P265" s="16">
        <f>VLOOKUP(A265,[1]leden!A$1:D$65536,4,FALSE)</f>
        <v>0</v>
      </c>
      <c r="R265" s="16">
        <v>18</v>
      </c>
      <c r="S265" s="16">
        <v>46</v>
      </c>
      <c r="U265">
        <v>18</v>
      </c>
      <c r="V265">
        <v>21</v>
      </c>
      <c r="X265">
        <v>16</v>
      </c>
      <c r="Y265">
        <v>57</v>
      </c>
      <c r="AA265">
        <v>18</v>
      </c>
      <c r="AB265">
        <v>55</v>
      </c>
      <c r="AD265">
        <v>18</v>
      </c>
      <c r="AE265">
        <v>46</v>
      </c>
      <c r="AG265">
        <v>18</v>
      </c>
      <c r="AH265">
        <v>50</v>
      </c>
      <c r="AP265" s="17">
        <f>ROUNDDOWN(AV265/AW265,3)</f>
        <v>0.38500000000000001</v>
      </c>
      <c r="AQ265" s="18"/>
      <c r="AS265" s="19" t="str">
        <f>IF(AP265&lt;0.335,"OG",IF(AND(AP265&gt;=0.335,AP265&lt;0.405),"MG",IF(AND(AP265&gt;=0.405,AP265&lt;0.495),"PR",IF(AND(AP265&gt;=0.495,AP265&lt;0.61),"DPR",IF(AND(AP265&gt;=0.61,AP265&lt;0.765),"DRPR")))))</f>
        <v>MG</v>
      </c>
      <c r="AV265">
        <f>SUM(R265,U265,X265,AA265,AD265,AG265,AJ265,AM265)</f>
        <v>106</v>
      </c>
      <c r="AW265">
        <f>SUM(S265,V265,Y265,AB265,AE265,AH265,AK265,AN265)</f>
        <v>275</v>
      </c>
    </row>
    <row r="266" spans="1:49" ht="3.75" customHeight="1" x14ac:dyDescent="0.2">
      <c r="R266" s="20"/>
      <c r="S266" s="20"/>
      <c r="T266" s="20"/>
      <c r="U266" s="20"/>
      <c r="V266" s="20"/>
      <c r="W266" s="20"/>
      <c r="X266" s="20"/>
      <c r="Y266" s="20"/>
      <c r="Z266" s="20"/>
      <c r="AA266" s="20"/>
      <c r="AB266" s="20"/>
      <c r="AC266" s="20"/>
      <c r="AD266" s="20"/>
      <c r="AE266" s="20"/>
      <c r="AF266" s="20"/>
      <c r="AG266" s="20"/>
      <c r="AH266" s="20"/>
      <c r="AI266" s="20"/>
      <c r="AJ266" s="20"/>
      <c r="AK266" s="20"/>
      <c r="AL266" s="20"/>
      <c r="AM266" s="20"/>
      <c r="AN266" s="20"/>
      <c r="AO266" s="20"/>
      <c r="AP266" s="20"/>
      <c r="AQ266" s="20"/>
      <c r="AR266" s="20"/>
      <c r="AS266" s="20"/>
    </row>
    <row r="267" spans="1:49" x14ac:dyDescent="0.2">
      <c r="A267" s="9">
        <v>9974</v>
      </c>
      <c r="B267" s="10"/>
      <c r="D267" s="11" t="str">
        <f>VLOOKUP(A267,[1]leden!A$1:C$65536,2,FALSE)</f>
        <v>DE FREYN Jasper</v>
      </c>
      <c r="E267" s="12"/>
      <c r="F267" s="12"/>
      <c r="G267" s="12"/>
      <c r="H267" s="12"/>
      <c r="I267" s="12"/>
      <c r="J267" s="13"/>
      <c r="L267" s="14" t="str">
        <f>VLOOKUP(A267,[1]leden!A$1:C$65536,3,FALSE)</f>
        <v>K.STER</v>
      </c>
      <c r="M267" s="15"/>
      <c r="O267" s="16" t="str">
        <f>VLOOKUP(A267,[1]leden!A$1:F$65536,6,FALSE)</f>
        <v>4°</v>
      </c>
      <c r="P267" s="16">
        <f>VLOOKUP(A267,[1]leden!A$1:D$65536,4,FALSE)</f>
        <v>0</v>
      </c>
      <c r="R267" s="16">
        <v>18</v>
      </c>
      <c r="S267" s="16">
        <v>39</v>
      </c>
      <c r="U267">
        <v>11</v>
      </c>
      <c r="V267">
        <v>33</v>
      </c>
      <c r="X267">
        <v>18</v>
      </c>
      <c r="Y267">
        <v>35</v>
      </c>
      <c r="AA267">
        <v>18</v>
      </c>
      <c r="AB267">
        <v>33</v>
      </c>
      <c r="AD267">
        <v>18</v>
      </c>
      <c r="AE267">
        <v>39</v>
      </c>
      <c r="AG267">
        <v>11</v>
      </c>
      <c r="AH267">
        <v>49</v>
      </c>
      <c r="AP267" s="17">
        <f>ROUNDDOWN(AV267/AW267,3)</f>
        <v>0.41199999999999998</v>
      </c>
      <c r="AQ267" s="18"/>
      <c r="AS267" s="19" t="str">
        <f>IF(AP267&lt;0.335,"OG",IF(AND(AP267&gt;=0.335,AP267&lt;0.405),"MG",IF(AND(AP267&gt;=0.405,AP267&lt;0.495),"PR",IF(AND(AP267&gt;=0.495,AP267&lt;0.61),"DPR",IF(AND(AP267&gt;=0.61,AP267&lt;0.765),"DRPR")))))</f>
        <v>PR</v>
      </c>
      <c r="AV267">
        <f>SUM(R267,U267,X267,AA267,AD267,AG267,AJ267,AM267)</f>
        <v>94</v>
      </c>
      <c r="AW267">
        <f>SUM(S267,V267,Y267,AB267,AE267,AH267,AK267,AN267)</f>
        <v>228</v>
      </c>
    </row>
    <row r="268" spans="1:49" ht="4.5" customHeight="1" x14ac:dyDescent="0.2">
      <c r="A268" s="21"/>
      <c r="B268" s="21"/>
      <c r="C268" s="21"/>
      <c r="D268" s="21"/>
      <c r="E268" s="21"/>
      <c r="F268" s="21"/>
      <c r="G268" s="21"/>
      <c r="H268" s="21"/>
      <c r="I268" s="21"/>
      <c r="J268" s="21"/>
      <c r="K268" s="21"/>
      <c r="L268" s="21"/>
      <c r="M268" s="21"/>
      <c r="N268" s="21"/>
      <c r="O268" s="21"/>
      <c r="P268" s="21"/>
      <c r="Q268" s="21"/>
      <c r="R268" s="21"/>
      <c r="S268" s="21"/>
      <c r="T268" s="21"/>
      <c r="U268" s="21"/>
      <c r="V268" s="21"/>
      <c r="W268" s="21"/>
      <c r="X268" s="21"/>
      <c r="Y268" s="21"/>
      <c r="Z268" s="21"/>
      <c r="AA268" s="21"/>
      <c r="AB268" s="21"/>
      <c r="AC268" s="21"/>
      <c r="AD268" s="21"/>
      <c r="AE268" s="21"/>
      <c r="AF268" s="21"/>
      <c r="AG268" s="21"/>
      <c r="AH268" s="21"/>
      <c r="AI268" s="21"/>
      <c r="AJ268" s="21"/>
      <c r="AK268" s="21"/>
      <c r="AL268" s="21"/>
      <c r="AM268" s="21"/>
      <c r="AN268" s="21"/>
      <c r="AO268" s="21"/>
      <c r="AP268" s="21"/>
      <c r="AQ268" s="21"/>
      <c r="AR268" s="21"/>
      <c r="AS268" s="21"/>
      <c r="AT268" s="21"/>
      <c r="AU268" s="21"/>
      <c r="AV268" s="21"/>
      <c r="AW268" s="21"/>
    </row>
    <row r="269" spans="1:49" x14ac:dyDescent="0.2">
      <c r="A269" s="9">
        <v>4511</v>
      </c>
      <c r="B269" s="10"/>
      <c r="D269" s="11" t="str">
        <f>VLOOKUP(A269,[1]leden!A$1:C$65536,2,FALSE)</f>
        <v>DE PAUW Lucien</v>
      </c>
      <c r="E269" s="12"/>
      <c r="F269" s="12"/>
      <c r="G269" s="12"/>
      <c r="H269" s="12"/>
      <c r="I269" s="12"/>
      <c r="J269" s="13"/>
      <c r="L269" s="14" t="str">
        <f>VLOOKUP(A269,[1]leden!A$1:C$65536,3,FALSE)</f>
        <v>UN</v>
      </c>
      <c r="M269" s="15"/>
      <c r="O269" s="16" t="str">
        <f>VLOOKUP(A269,[1]leden!A$1:F$65536,6,FALSE)</f>
        <v>3°</v>
      </c>
      <c r="P269" s="16">
        <f>VLOOKUP(A269,[1]leden!A$1:D$65536,4,FALSE)</f>
        <v>0</v>
      </c>
      <c r="R269" s="16">
        <v>9</v>
      </c>
      <c r="S269" s="16">
        <v>45</v>
      </c>
      <c r="U269">
        <v>14</v>
      </c>
      <c r="V269">
        <v>41</v>
      </c>
      <c r="X269">
        <v>22</v>
      </c>
      <c r="Y269">
        <v>54</v>
      </c>
      <c r="AA269">
        <v>21</v>
      </c>
      <c r="AB269">
        <v>50</v>
      </c>
      <c r="AD269">
        <v>14</v>
      </c>
      <c r="AE269">
        <v>45</v>
      </c>
      <c r="AG269">
        <v>12</v>
      </c>
      <c r="AH269">
        <v>49</v>
      </c>
      <c r="AP269" s="17">
        <f>ROUNDDOWN(AV269/AW269,3)</f>
        <v>0.32300000000000001</v>
      </c>
      <c r="AQ269" s="18"/>
      <c r="AS269" s="19" t="str">
        <f>IF(AP269&lt;0.405,"OG",IF(AND(AP269&gt;=0.405,AP269&lt;0.495),"MG",IF(AND(AP269&gt;=0.495,AP269&lt;0.61),"PR",IF(AND(AP269&gt;=0.61,AP269&lt;0.765),"DPR",IF(AND(AP269&gt;=0.765,AP269&lt;0.95),"DRPR")))))</f>
        <v>OG</v>
      </c>
      <c r="AV269">
        <f>SUM(R269,U269,X269,AA269,AD269,AG269,AJ269,AM269)</f>
        <v>92</v>
      </c>
      <c r="AW269">
        <f>SUM(S269,V269,Y269,AB269,AE269,AH269,AK269,AN269)</f>
        <v>284</v>
      </c>
    </row>
    <row r="270" spans="1:49" ht="4.5" customHeight="1" x14ac:dyDescent="0.2">
      <c r="A270" s="21"/>
      <c r="B270" s="21"/>
      <c r="C270" s="21"/>
      <c r="D270" s="21"/>
      <c r="E270" s="21"/>
      <c r="F270" s="21"/>
      <c r="G270" s="21"/>
      <c r="H270" s="21"/>
      <c r="I270" s="21"/>
      <c r="J270" s="21"/>
      <c r="K270" s="21"/>
      <c r="L270" s="21"/>
      <c r="M270" s="21"/>
      <c r="N270" s="21"/>
      <c r="O270" s="21"/>
      <c r="P270" s="21"/>
      <c r="Q270" s="21"/>
      <c r="R270" s="21"/>
      <c r="S270" s="21"/>
      <c r="T270" s="21"/>
      <c r="U270" s="21"/>
      <c r="V270" s="21"/>
      <c r="W270" s="21"/>
      <c r="X270" s="21"/>
      <c r="Y270" s="21"/>
      <c r="Z270" s="21"/>
      <c r="AA270" s="21"/>
      <c r="AB270" s="21"/>
      <c r="AC270" s="21"/>
      <c r="AD270" s="21"/>
      <c r="AE270" s="21"/>
      <c r="AF270" s="21"/>
      <c r="AG270" s="21"/>
      <c r="AH270" s="21"/>
      <c r="AI270" s="21"/>
      <c r="AJ270" s="21"/>
      <c r="AK270" s="21"/>
      <c r="AL270" s="21"/>
      <c r="AM270" s="21"/>
      <c r="AN270" s="21"/>
      <c r="AO270" s="21"/>
      <c r="AP270" s="21"/>
      <c r="AQ270" s="21"/>
      <c r="AR270" s="21"/>
      <c r="AS270" s="21"/>
      <c r="AT270" s="21"/>
      <c r="AU270" s="21"/>
      <c r="AV270" s="21"/>
      <c r="AW270" s="21"/>
    </row>
    <row r="271" spans="1:49" x14ac:dyDescent="0.2">
      <c r="A271" s="9">
        <v>4305</v>
      </c>
      <c r="B271" s="10"/>
      <c r="D271" s="11" t="str">
        <f>VLOOKUP(A271,[1]leden!A$1:C$65536,2,FALSE)</f>
        <v>DE HERTOG Ives</v>
      </c>
      <c r="E271" s="12"/>
      <c r="F271" s="12"/>
      <c r="G271" s="12"/>
      <c r="H271" s="12"/>
      <c r="I271" s="12"/>
      <c r="J271" s="13"/>
      <c r="L271" s="14" t="str">
        <f>VLOOKUP(A271,[1]leden!A$1:C$65536,3,FALSE)</f>
        <v>KOH</v>
      </c>
      <c r="M271" s="15"/>
      <c r="O271" s="16" t="str">
        <f>VLOOKUP(A271,[1]leden!A$1:F$65536,6,FALSE)</f>
        <v>2°</v>
      </c>
      <c r="P271" s="16">
        <f>VLOOKUP(A271,[1]leden!A$1:D$65536,4,FALSE)</f>
        <v>0</v>
      </c>
      <c r="R271" s="16">
        <v>27</v>
      </c>
      <c r="S271" s="16">
        <v>45</v>
      </c>
      <c r="U271">
        <v>27</v>
      </c>
      <c r="V271">
        <v>44</v>
      </c>
      <c r="X271">
        <v>29</v>
      </c>
      <c r="Y271">
        <v>71</v>
      </c>
      <c r="AA271">
        <v>27</v>
      </c>
      <c r="AB271">
        <v>54</v>
      </c>
      <c r="AD271">
        <v>27</v>
      </c>
      <c r="AE271">
        <v>35</v>
      </c>
      <c r="AG271">
        <v>22</v>
      </c>
      <c r="AH271">
        <v>54</v>
      </c>
      <c r="AP271" s="17">
        <f>ROUNDDOWN(AV271/AW271,3)</f>
        <v>0.52400000000000002</v>
      </c>
      <c r="AQ271" s="18"/>
      <c r="AS271" s="19" t="str">
        <f>IF(AP271&lt;0.495,"OG",IF(AND(AP271&gt;=0.495,AP271&lt;0.61),"MG",IF(AND(AP271&gt;=0.61,AP271&lt;0.765),"PR",IF(AND(AP271&gt;=0.795,AP271&lt;0.95),"DPR",IF(AP271&gt;=0.95,"DRPR")))))</f>
        <v>MG</v>
      </c>
      <c r="AV271">
        <f>SUM(R271,U271,X271,AA271,AD271,AG271,AJ271,AM271)</f>
        <v>159</v>
      </c>
      <c r="AW271">
        <f>SUM(S271,V271,Y271,AB271,AE271,AH271,AK271,AN271)</f>
        <v>303</v>
      </c>
    </row>
    <row r="272" spans="1:49" ht="3.75" customHeight="1" x14ac:dyDescent="0.2">
      <c r="R272" s="20"/>
      <c r="S272" s="20"/>
      <c r="T272" s="20"/>
      <c r="U272" s="20"/>
      <c r="V272" s="20"/>
      <c r="W272" s="20"/>
      <c r="X272" s="20"/>
      <c r="Y272" s="20"/>
      <c r="Z272" s="20"/>
      <c r="AA272" s="20"/>
      <c r="AB272" s="20"/>
      <c r="AC272" s="20"/>
      <c r="AD272" s="20"/>
      <c r="AE272" s="20"/>
      <c r="AF272" s="20"/>
      <c r="AG272" s="20"/>
      <c r="AH272" s="20"/>
      <c r="AI272" s="20"/>
      <c r="AJ272" s="20"/>
      <c r="AK272" s="20"/>
      <c r="AL272" s="20"/>
      <c r="AM272" s="20"/>
      <c r="AN272" s="20"/>
      <c r="AO272" s="20"/>
      <c r="AP272" s="20"/>
      <c r="AQ272" s="20"/>
      <c r="AR272" s="20"/>
      <c r="AS272" s="20"/>
    </row>
    <row r="273" spans="1:49" x14ac:dyDescent="0.2">
      <c r="A273" s="9">
        <v>5198</v>
      </c>
      <c r="B273" s="10"/>
      <c r="D273" s="11" t="str">
        <f>VLOOKUP(A273,[1]leden!A$1:C$65536,2,FALSE)</f>
        <v>VAN LAETHEM Rudy</v>
      </c>
      <c r="E273" s="12"/>
      <c r="F273" s="12"/>
      <c r="G273" s="12"/>
      <c r="H273" s="12"/>
      <c r="I273" s="12"/>
      <c r="J273" s="13"/>
      <c r="L273" s="14" t="str">
        <f>VLOOKUP(A273,[1]leden!A$1:C$65536,3,FALSE)</f>
        <v>K.STER</v>
      </c>
      <c r="M273" s="15"/>
      <c r="O273" s="16" t="str">
        <f>VLOOKUP(A273,[1]leden!A$1:F$65536,6,FALSE)</f>
        <v>1°</v>
      </c>
      <c r="P273" s="16">
        <f>VLOOKUP(A273,[1]leden!A$1:D$65536,4,FALSE)</f>
        <v>0</v>
      </c>
      <c r="R273" s="16">
        <v>34</v>
      </c>
      <c r="S273" s="16">
        <v>69</v>
      </c>
      <c r="U273">
        <v>41</v>
      </c>
      <c r="V273">
        <v>56</v>
      </c>
      <c r="X273">
        <v>34</v>
      </c>
      <c r="Y273">
        <v>63</v>
      </c>
      <c r="AA273">
        <v>34</v>
      </c>
      <c r="AB273">
        <v>51</v>
      </c>
      <c r="AD273">
        <v>34</v>
      </c>
      <c r="AE273">
        <v>51</v>
      </c>
      <c r="AG273">
        <v>41</v>
      </c>
      <c r="AH273">
        <v>54</v>
      </c>
      <c r="AP273" s="17">
        <f>ROUNDDOWN(AV273/AW273,3)</f>
        <v>0.63300000000000001</v>
      </c>
      <c r="AQ273" s="18"/>
      <c r="AS273" s="19" t="str">
        <f>IF(AP273&lt;0.61,"OG",IF(AND(AP273&gt;=0.61,AP273&lt;0.765),"MG",IF(AND(AP273&gt;=0.765,AP273&lt;0.95),"PR",IF(AP273&gt;=0.95,"DPR"))))</f>
        <v>MG</v>
      </c>
      <c r="AV273">
        <f>SUM(R273,U273,X273,AA273,AD273,AG273,AJ273,AM273)</f>
        <v>218</v>
      </c>
      <c r="AW273">
        <f>SUM(S273,V273,Y273,AB273,AE273,AH273,AK273,AN273)</f>
        <v>344</v>
      </c>
    </row>
    <row r="274" spans="1:49" ht="4.5" customHeight="1" x14ac:dyDescent="0.2">
      <c r="A274" s="21"/>
      <c r="B274" s="21"/>
      <c r="C274" s="21"/>
      <c r="D274" s="21"/>
      <c r="E274" s="21"/>
      <c r="F274" s="21"/>
      <c r="G274" s="21"/>
      <c r="H274" s="21"/>
      <c r="I274" s="21"/>
      <c r="J274" s="21"/>
      <c r="K274" s="21"/>
      <c r="L274" s="21"/>
      <c r="M274" s="21"/>
      <c r="N274" s="21"/>
      <c r="O274" s="21"/>
      <c r="P274" s="21"/>
      <c r="Q274" s="21"/>
      <c r="R274" s="21"/>
      <c r="S274" s="21"/>
      <c r="T274" s="21"/>
      <c r="U274" s="21"/>
      <c r="V274" s="21"/>
      <c r="W274" s="21"/>
      <c r="X274" s="21"/>
      <c r="Y274" s="21"/>
      <c r="Z274" s="21"/>
      <c r="AA274" s="21"/>
      <c r="AB274" s="21"/>
      <c r="AC274" s="21"/>
      <c r="AD274" s="21"/>
      <c r="AE274" s="21"/>
      <c r="AF274" s="21"/>
      <c r="AG274" s="21"/>
      <c r="AH274" s="21"/>
      <c r="AI274" s="21"/>
      <c r="AJ274" s="21"/>
      <c r="AK274" s="21"/>
      <c r="AL274" s="21"/>
      <c r="AM274" s="21"/>
      <c r="AN274" s="21"/>
      <c r="AO274" s="21"/>
      <c r="AP274" s="21"/>
      <c r="AQ274" s="21"/>
      <c r="AR274" s="21"/>
      <c r="AS274" s="21"/>
      <c r="AT274" s="21"/>
      <c r="AU274" s="21"/>
      <c r="AV274" s="21"/>
      <c r="AW274" s="21"/>
    </row>
    <row r="275" spans="1:49" x14ac:dyDescent="0.2">
      <c r="A275" s="9">
        <v>6930</v>
      </c>
      <c r="B275" s="10"/>
      <c r="D275" s="11" t="str">
        <f>VLOOKUP(A275,[1]leden!A$1:C$65536,2,FALSE)</f>
        <v>VERHELST Daniel</v>
      </c>
      <c r="E275" s="12"/>
      <c r="F275" s="12"/>
      <c r="G275" s="12"/>
      <c r="H275" s="12"/>
      <c r="I275" s="12"/>
      <c r="J275" s="13"/>
      <c r="L275" s="14" t="str">
        <f>VLOOKUP(A275,[1]leden!A$1:C$65536,3,FALSE)</f>
        <v>UN</v>
      </c>
      <c r="M275" s="15"/>
      <c r="O275" s="16" t="str">
        <f>VLOOKUP(A275,[1]leden!A$1:F$65536,6,FALSE)</f>
        <v>exc</v>
      </c>
      <c r="P275" s="16">
        <f>VLOOKUP(A275,[1]leden!A$1:D$65536,4,FALSE)</f>
        <v>0</v>
      </c>
      <c r="R275" s="16">
        <v>55</v>
      </c>
      <c r="S275" s="16">
        <v>58</v>
      </c>
      <c r="U275">
        <v>50</v>
      </c>
      <c r="V275">
        <v>66</v>
      </c>
      <c r="X275">
        <v>42</v>
      </c>
      <c r="Y275">
        <v>50</v>
      </c>
      <c r="AA275">
        <v>43</v>
      </c>
      <c r="AB275">
        <v>59</v>
      </c>
      <c r="AD275">
        <v>23</v>
      </c>
      <c r="AE275">
        <v>34</v>
      </c>
      <c r="AG275">
        <v>37</v>
      </c>
      <c r="AH275">
        <v>53</v>
      </c>
      <c r="AP275" s="17">
        <f>ROUNDDOWN(AV275/AW275,3)</f>
        <v>0.78100000000000003</v>
      </c>
      <c r="AQ275" s="18"/>
      <c r="AS275" s="19" t="str">
        <f>IF(AP275&lt;0.765,"OG",IF(AND(AP275&gt;=0.765,AP275&lt;0.95),"MG",IF(AP275&gt;=0.95,"PR")))</f>
        <v>MG</v>
      </c>
      <c r="AV275">
        <f>SUM(R275,U275,X275,AA275,AD275,AG275,AJ275,AM275)</f>
        <v>250</v>
      </c>
      <c r="AW275">
        <f>SUM(S275,V275,Y275,AB275,AE275,AH275,AK275,AN275)</f>
        <v>320</v>
      </c>
    </row>
    <row r="276" spans="1:49" ht="3" customHeight="1" x14ac:dyDescent="0.2">
      <c r="A276" s="21"/>
      <c r="B276" s="21"/>
      <c r="C276" s="21"/>
      <c r="D276" s="21"/>
      <c r="E276" s="21"/>
      <c r="F276" s="21"/>
      <c r="G276" s="21"/>
      <c r="H276" s="21"/>
      <c r="I276" s="21"/>
      <c r="J276" s="21"/>
      <c r="K276" s="21"/>
      <c r="L276" s="21"/>
      <c r="M276" s="21"/>
      <c r="N276" s="21"/>
      <c r="O276" s="21"/>
      <c r="P276" s="21"/>
      <c r="Q276" s="21"/>
      <c r="R276" s="21"/>
      <c r="S276" s="21"/>
      <c r="T276" s="21"/>
      <c r="U276" s="21"/>
      <c r="V276" s="21"/>
      <c r="W276" s="21"/>
      <c r="X276" s="21"/>
      <c r="Y276" s="21"/>
      <c r="Z276" s="21"/>
      <c r="AA276" s="21"/>
      <c r="AB276" s="21"/>
      <c r="AC276" s="21"/>
      <c r="AD276" s="21"/>
      <c r="AE276" s="21"/>
      <c r="AF276" s="21"/>
      <c r="AG276" s="21"/>
      <c r="AH276" s="21"/>
      <c r="AI276" s="21"/>
      <c r="AJ276" s="21"/>
      <c r="AK276" s="21"/>
      <c r="AL276" s="21"/>
      <c r="AM276" s="21"/>
      <c r="AN276" s="21"/>
      <c r="AO276" s="21"/>
      <c r="AP276" s="21"/>
      <c r="AQ276" s="21"/>
      <c r="AR276" s="21"/>
      <c r="AS276" s="21"/>
      <c r="AT276" s="21"/>
      <c r="AU276" s="21"/>
      <c r="AV276" s="21"/>
      <c r="AW276" s="21"/>
    </row>
    <row r="277" spans="1:49" x14ac:dyDescent="0.2">
      <c r="A277" s="35"/>
      <c r="B277" s="35"/>
      <c r="C277" s="21"/>
      <c r="D277" s="36"/>
      <c r="E277" s="36"/>
      <c r="F277" s="36"/>
      <c r="G277" s="36"/>
      <c r="H277" s="36"/>
      <c r="I277" s="36"/>
      <c r="J277" s="36"/>
      <c r="K277" s="21"/>
      <c r="L277" s="37"/>
      <c r="M277" s="37"/>
      <c r="N277" s="21"/>
      <c r="O277" s="27"/>
      <c r="P277" s="21"/>
      <c r="Q277" s="21"/>
      <c r="R277" s="33"/>
      <c r="S277" s="33"/>
      <c r="T277" s="21"/>
      <c r="U277" s="21"/>
      <c r="V277" s="21"/>
      <c r="W277" s="21"/>
      <c r="X277" s="21"/>
      <c r="Y277" s="21"/>
      <c r="Z277" s="21"/>
      <c r="AA277" s="21"/>
      <c r="AB277" s="21"/>
      <c r="AC277" s="21"/>
      <c r="AD277" s="21"/>
      <c r="AE277" s="21"/>
      <c r="AF277" s="21"/>
      <c r="AG277" s="21"/>
      <c r="AH277" s="21"/>
      <c r="AI277" s="21"/>
      <c r="AJ277" s="21"/>
      <c r="AK277" s="21"/>
      <c r="AL277" s="21"/>
      <c r="AM277" s="21"/>
      <c r="AN277" s="21"/>
      <c r="AO277" s="21"/>
      <c r="AP277" s="29"/>
      <c r="AQ277" s="29"/>
      <c r="AR277" s="21"/>
      <c r="AS277" s="22"/>
      <c r="AT277" s="21"/>
      <c r="AU277" s="21"/>
      <c r="AV277" s="21"/>
      <c r="AW277" s="21"/>
    </row>
    <row r="278" spans="1:49" ht="3.75" customHeight="1" x14ac:dyDescent="0.2">
      <c r="A278" s="21"/>
      <c r="B278" s="21"/>
      <c r="C278" s="21"/>
      <c r="D278" s="21"/>
      <c r="E278" s="21"/>
      <c r="F278" s="21"/>
      <c r="G278" s="21"/>
      <c r="H278" s="21"/>
      <c r="I278" s="21"/>
      <c r="J278" s="21"/>
      <c r="K278" s="21"/>
      <c r="L278" s="21"/>
      <c r="M278" s="21"/>
      <c r="N278" s="21"/>
      <c r="O278" s="21"/>
      <c r="P278" s="21"/>
      <c r="Q278" s="21"/>
      <c r="R278" s="21"/>
      <c r="S278" s="21"/>
      <c r="T278" s="21"/>
      <c r="U278" s="21"/>
      <c r="V278" s="21"/>
      <c r="W278" s="21"/>
      <c r="X278" s="21"/>
      <c r="Y278" s="21"/>
      <c r="Z278" s="21"/>
      <c r="AA278" s="21"/>
      <c r="AB278" s="21"/>
      <c r="AC278" s="21"/>
      <c r="AD278" s="21"/>
      <c r="AE278" s="21"/>
      <c r="AF278" s="21"/>
      <c r="AG278" s="21"/>
      <c r="AH278" s="21"/>
      <c r="AI278" s="21"/>
      <c r="AJ278" s="21"/>
      <c r="AK278" s="21"/>
      <c r="AL278" s="21"/>
      <c r="AM278" s="21"/>
      <c r="AN278" s="21"/>
      <c r="AO278" s="21"/>
      <c r="AP278" s="21"/>
      <c r="AQ278" s="21"/>
      <c r="AR278" s="21"/>
      <c r="AS278" s="21"/>
      <c r="AT278" s="21"/>
      <c r="AU278" s="21"/>
      <c r="AV278" s="21"/>
      <c r="AW278" s="21"/>
    </row>
    <row r="279" spans="1:49" x14ac:dyDescent="0.2">
      <c r="A279" s="35"/>
      <c r="B279" s="35"/>
      <c r="C279" s="21"/>
      <c r="D279" s="36"/>
      <c r="E279" s="36"/>
      <c r="F279" s="36"/>
      <c r="G279" s="36"/>
      <c r="H279" s="36"/>
      <c r="I279" s="36"/>
      <c r="J279" s="36"/>
      <c r="K279" s="21"/>
      <c r="L279" s="37"/>
      <c r="M279" s="37"/>
      <c r="N279" s="21"/>
      <c r="O279" s="27"/>
      <c r="P279" s="21"/>
      <c r="Q279" s="21"/>
      <c r="R279" s="33"/>
      <c r="S279" s="33"/>
      <c r="T279" s="21"/>
      <c r="U279" s="47" t="s">
        <v>12</v>
      </c>
      <c r="V279" s="21"/>
      <c r="W279" s="21"/>
      <c r="X279" s="21"/>
      <c r="Y279" s="21"/>
      <c r="Z279" s="21"/>
      <c r="AA279" s="21"/>
      <c r="AB279" s="21"/>
      <c r="AC279" s="21"/>
      <c r="AD279" s="21"/>
      <c r="AE279" s="21"/>
      <c r="AF279" s="21"/>
      <c r="AG279" s="21"/>
      <c r="AH279" s="21"/>
      <c r="AI279" s="21"/>
      <c r="AJ279" s="21"/>
      <c r="AK279" s="21"/>
      <c r="AL279" s="21"/>
      <c r="AM279" s="21"/>
      <c r="AN279" s="21"/>
      <c r="AO279" s="21"/>
      <c r="AP279" s="29"/>
      <c r="AQ279" s="29"/>
      <c r="AR279" s="21"/>
      <c r="AS279" s="22"/>
      <c r="AT279" s="21"/>
      <c r="AU279" s="21"/>
      <c r="AV279" s="21"/>
      <c r="AW279" s="21"/>
    </row>
    <row r="280" spans="1:49" ht="3" customHeight="1" x14ac:dyDescent="0.2">
      <c r="A280" s="21"/>
      <c r="B280" s="21"/>
      <c r="C280" s="21"/>
      <c r="D280" s="21"/>
      <c r="E280" s="21"/>
      <c r="F280" s="21"/>
      <c r="G280" s="21"/>
      <c r="H280" s="21"/>
      <c r="I280" s="21"/>
      <c r="J280" s="21"/>
      <c r="K280" s="21"/>
      <c r="L280" s="21"/>
      <c r="M280" s="21"/>
      <c r="N280" s="21"/>
      <c r="O280" s="21"/>
      <c r="P280" s="21"/>
      <c r="Q280" s="21"/>
      <c r="R280" s="21"/>
      <c r="S280" s="21"/>
      <c r="T280" s="21"/>
      <c r="U280" s="21"/>
      <c r="V280" s="21"/>
      <c r="W280" s="21"/>
      <c r="X280" s="21"/>
      <c r="Y280" s="21"/>
      <c r="Z280" s="21"/>
      <c r="AA280" s="21"/>
      <c r="AB280" s="21"/>
      <c r="AC280" s="21"/>
      <c r="AD280" s="21"/>
      <c r="AE280" s="21"/>
      <c r="AF280" s="21"/>
      <c r="AG280" s="21"/>
      <c r="AH280" s="21"/>
      <c r="AI280" s="21"/>
      <c r="AJ280" s="21"/>
      <c r="AK280" s="21"/>
      <c r="AL280" s="21"/>
      <c r="AM280" s="21"/>
      <c r="AN280" s="21"/>
      <c r="AO280" s="21"/>
      <c r="AP280" s="21"/>
      <c r="AQ280" s="21"/>
      <c r="AR280" s="21"/>
      <c r="AS280" s="21"/>
      <c r="AT280" s="21"/>
      <c r="AU280" s="21"/>
      <c r="AV280" s="21"/>
      <c r="AW280" s="21"/>
    </row>
    <row r="281" spans="1:49" x14ac:dyDescent="0.2">
      <c r="A281" s="35"/>
      <c r="B281" s="35"/>
      <c r="C281" s="21"/>
      <c r="D281" s="36"/>
      <c r="E281" s="36"/>
      <c r="F281" s="36"/>
      <c r="G281" s="36"/>
      <c r="H281" s="36"/>
      <c r="I281" s="36"/>
      <c r="J281" s="36"/>
      <c r="K281" s="21"/>
      <c r="L281" s="37"/>
      <c r="M281" s="37"/>
      <c r="N281" s="21"/>
      <c r="O281" s="27"/>
      <c r="P281" s="21"/>
      <c r="Q281" s="21"/>
      <c r="R281" s="33"/>
      <c r="S281" s="33"/>
      <c r="T281" s="21"/>
      <c r="U281" s="21"/>
      <c r="V281" s="21"/>
      <c r="W281" s="21"/>
      <c r="X281" s="21"/>
      <c r="Y281" s="21"/>
      <c r="Z281" s="21"/>
      <c r="AA281" s="21"/>
      <c r="AB281" s="21"/>
      <c r="AC281" s="21"/>
      <c r="AD281" s="21"/>
      <c r="AE281" s="21"/>
      <c r="AF281" s="21"/>
      <c r="AG281" s="21"/>
      <c r="AH281" s="21"/>
      <c r="AI281" s="21"/>
      <c r="AJ281" s="21"/>
      <c r="AK281" s="21"/>
      <c r="AL281" s="21"/>
      <c r="AM281" s="21"/>
      <c r="AN281" s="21"/>
      <c r="AO281" s="21"/>
      <c r="AP281" s="29"/>
      <c r="AQ281" s="29"/>
      <c r="AR281" s="21"/>
      <c r="AS281" s="22"/>
      <c r="AT281" s="21"/>
      <c r="AU281" s="21"/>
      <c r="AV281" s="21"/>
      <c r="AW281" s="21"/>
    </row>
    <row r="282" spans="1:49" ht="3.75" customHeight="1" x14ac:dyDescent="0.2">
      <c r="A282" s="21"/>
      <c r="B282" s="21"/>
      <c r="C282" s="21"/>
      <c r="D282" s="21"/>
      <c r="E282" s="21"/>
      <c r="F282" s="21"/>
      <c r="G282" s="21"/>
      <c r="H282" s="21"/>
      <c r="I282" s="21"/>
      <c r="J282" s="21"/>
      <c r="K282" s="21"/>
      <c r="L282" s="21"/>
      <c r="M282" s="21"/>
      <c r="N282" s="21"/>
      <c r="O282" s="21"/>
      <c r="P282" s="21"/>
      <c r="Q282" s="21"/>
      <c r="R282" s="21"/>
      <c r="S282" s="21"/>
      <c r="T282" s="21"/>
      <c r="U282" s="21"/>
      <c r="V282" s="21"/>
      <c r="W282" s="21"/>
      <c r="X282" s="21"/>
      <c r="Y282" s="21"/>
      <c r="Z282" s="21"/>
      <c r="AA282" s="21"/>
      <c r="AB282" s="21"/>
      <c r="AC282" s="21"/>
      <c r="AD282" s="21"/>
      <c r="AE282" s="21"/>
      <c r="AF282" s="21"/>
      <c r="AG282" s="21"/>
      <c r="AH282" s="21"/>
      <c r="AI282" s="21"/>
      <c r="AJ282" s="21"/>
      <c r="AK282" s="21"/>
      <c r="AL282" s="21"/>
      <c r="AM282" s="21"/>
      <c r="AN282" s="21"/>
      <c r="AO282" s="21"/>
      <c r="AP282" s="21"/>
      <c r="AQ282" s="21"/>
      <c r="AR282" s="21"/>
      <c r="AS282" s="21"/>
      <c r="AT282" s="21"/>
      <c r="AU282" s="21"/>
      <c r="AV282" s="21"/>
      <c r="AW282" s="21"/>
    </row>
    <row r="283" spans="1:49" x14ac:dyDescent="0.2">
      <c r="A283" s="35"/>
      <c r="B283" s="35"/>
      <c r="C283" s="21"/>
      <c r="D283" s="36"/>
      <c r="E283" s="36"/>
      <c r="F283" s="36"/>
      <c r="G283" s="36"/>
      <c r="H283" s="36"/>
      <c r="I283" s="36"/>
      <c r="J283" s="36"/>
      <c r="K283" s="21"/>
      <c r="L283" s="37"/>
      <c r="M283" s="37"/>
      <c r="N283" s="21"/>
      <c r="O283" s="27"/>
      <c r="P283" s="21"/>
      <c r="Q283" s="21"/>
      <c r="R283" s="33"/>
      <c r="S283" s="33"/>
      <c r="T283" s="21"/>
      <c r="U283">
        <v>1</v>
      </c>
      <c r="X283" t="s">
        <v>13</v>
      </c>
      <c r="AD283" t="s">
        <v>14</v>
      </c>
      <c r="AO283" s="21"/>
      <c r="AP283" s="29"/>
      <c r="AQ283" s="29"/>
      <c r="AR283" s="21"/>
      <c r="AS283" s="22"/>
      <c r="AT283" s="21"/>
      <c r="AU283" s="21"/>
      <c r="AV283" s="21"/>
      <c r="AW283" s="21"/>
    </row>
    <row r="284" spans="1:49" ht="2.25" customHeight="1" x14ac:dyDescent="0.2">
      <c r="A284" s="21"/>
      <c r="B284" s="21"/>
      <c r="C284" s="21"/>
      <c r="D284" s="21"/>
      <c r="E284" s="21"/>
      <c r="F284" s="21"/>
      <c r="G284" s="21"/>
      <c r="H284" s="21"/>
      <c r="I284" s="21"/>
      <c r="J284" s="21"/>
      <c r="K284" s="21"/>
      <c r="L284" s="21"/>
      <c r="M284" s="21"/>
      <c r="N284" s="21"/>
      <c r="O284" s="21"/>
      <c r="P284" s="21"/>
      <c r="Q284" s="21"/>
      <c r="R284" s="21"/>
      <c r="S284" s="21"/>
      <c r="T284" s="21"/>
      <c r="AO284" s="21"/>
      <c r="AP284" s="21"/>
      <c r="AQ284" s="21"/>
      <c r="AR284" s="21"/>
      <c r="AS284" s="21"/>
      <c r="AT284" s="21"/>
      <c r="AU284" s="21"/>
      <c r="AV284" s="21"/>
      <c r="AW284" s="21"/>
    </row>
    <row r="285" spans="1:49" x14ac:dyDescent="0.2">
      <c r="A285" s="35"/>
      <c r="B285" s="35"/>
      <c r="C285" s="21"/>
      <c r="D285" s="36"/>
      <c r="E285" s="36"/>
      <c r="F285" s="36"/>
      <c r="G285" s="36"/>
      <c r="H285" s="36"/>
      <c r="I285" s="36"/>
      <c r="J285" s="36"/>
      <c r="K285" s="21"/>
      <c r="L285" s="37"/>
      <c r="M285" s="37"/>
      <c r="N285" s="21"/>
      <c r="O285" s="27"/>
      <c r="P285" s="21"/>
      <c r="Q285" s="21"/>
      <c r="R285" s="33"/>
      <c r="S285" s="33"/>
      <c r="T285" s="21"/>
      <c r="U285">
        <v>2</v>
      </c>
      <c r="X285" t="s">
        <v>15</v>
      </c>
      <c r="AD285" t="s">
        <v>16</v>
      </c>
      <c r="AO285" s="21"/>
      <c r="AP285" s="29"/>
      <c r="AQ285" s="29"/>
      <c r="AR285" s="21"/>
      <c r="AS285" s="22"/>
      <c r="AT285" s="21"/>
      <c r="AU285" s="21"/>
      <c r="AV285" s="21"/>
      <c r="AW285" s="21"/>
    </row>
    <row r="286" spans="1:49" ht="3" customHeight="1" x14ac:dyDescent="0.2">
      <c r="A286" s="21"/>
      <c r="B286" s="21"/>
      <c r="C286" s="21"/>
      <c r="D286" s="21"/>
      <c r="E286" s="21"/>
      <c r="F286" s="21"/>
      <c r="G286" s="21"/>
      <c r="H286" s="21"/>
      <c r="I286" s="21"/>
      <c r="J286" s="21"/>
      <c r="K286" s="21"/>
      <c r="L286" s="21"/>
      <c r="M286" s="21"/>
      <c r="N286" s="21"/>
      <c r="O286" s="21"/>
      <c r="P286" s="21"/>
      <c r="Q286" s="21"/>
      <c r="R286" s="21"/>
      <c r="S286" s="21"/>
      <c r="T286" s="21"/>
      <c r="AO286" s="21"/>
      <c r="AP286" s="21"/>
      <c r="AQ286" s="21"/>
      <c r="AR286" s="21"/>
      <c r="AS286" s="21"/>
      <c r="AT286" s="21"/>
      <c r="AU286" s="21"/>
      <c r="AV286" s="21"/>
      <c r="AW286" s="21"/>
    </row>
    <row r="287" spans="1:49" x14ac:dyDescent="0.2">
      <c r="A287" s="35"/>
      <c r="B287" s="35"/>
      <c r="C287" s="21"/>
      <c r="D287" s="36"/>
      <c r="E287" s="36"/>
      <c r="F287" s="36"/>
      <c r="G287" s="36"/>
      <c r="H287" s="36"/>
      <c r="I287" s="36"/>
      <c r="J287" s="36"/>
      <c r="K287" s="21"/>
      <c r="L287" s="37"/>
      <c r="M287" s="37"/>
      <c r="N287" s="21"/>
      <c r="O287" s="27"/>
      <c r="P287" s="21"/>
      <c r="Q287" s="21"/>
      <c r="R287" s="33"/>
      <c r="S287" s="33"/>
      <c r="T287" s="21"/>
      <c r="U287">
        <v>3</v>
      </c>
      <c r="X287" t="s">
        <v>15</v>
      </c>
      <c r="AD287" t="s">
        <v>17</v>
      </c>
      <c r="AO287" s="21"/>
      <c r="AP287" s="29"/>
      <c r="AQ287" s="29"/>
      <c r="AR287" s="21"/>
      <c r="AS287" s="22"/>
      <c r="AT287" s="21"/>
      <c r="AU287" s="21"/>
      <c r="AV287" s="21"/>
      <c r="AW287" s="21"/>
    </row>
    <row r="288" spans="1:49" ht="3" customHeight="1" x14ac:dyDescent="0.2">
      <c r="A288" s="21"/>
      <c r="B288" s="21"/>
      <c r="C288" s="21"/>
      <c r="D288" s="21"/>
      <c r="E288" s="21"/>
      <c r="F288" s="21"/>
      <c r="G288" s="21"/>
      <c r="H288" s="21"/>
      <c r="I288" s="21"/>
      <c r="J288" s="21"/>
      <c r="K288" s="21"/>
      <c r="L288" s="21"/>
      <c r="M288" s="21"/>
      <c r="N288" s="21"/>
      <c r="O288" s="21"/>
      <c r="P288" s="21"/>
      <c r="Q288" s="21"/>
      <c r="R288" s="21"/>
      <c r="S288" s="21"/>
      <c r="T288" s="21"/>
      <c r="AO288" s="21"/>
      <c r="AP288" s="21"/>
      <c r="AQ288" s="21"/>
      <c r="AR288" s="21"/>
      <c r="AS288" s="21"/>
      <c r="AT288" s="21"/>
      <c r="AU288" s="21"/>
      <c r="AV288" s="21"/>
      <c r="AW288" s="21"/>
    </row>
    <row r="289" spans="1:49" x14ac:dyDescent="0.2">
      <c r="A289" s="35"/>
      <c r="B289" s="35"/>
      <c r="C289" s="21"/>
      <c r="D289" s="36"/>
      <c r="E289" s="36"/>
      <c r="F289" s="36"/>
      <c r="G289" s="36"/>
      <c r="H289" s="36"/>
      <c r="I289" s="36"/>
      <c r="J289" s="36"/>
      <c r="K289" s="21"/>
      <c r="L289" s="37"/>
      <c r="M289" s="37"/>
      <c r="N289" s="21"/>
      <c r="O289" s="27"/>
      <c r="P289" s="21"/>
      <c r="Q289" s="21"/>
      <c r="R289" s="33"/>
      <c r="S289" s="33"/>
      <c r="T289" s="21"/>
      <c r="U289">
        <v>4</v>
      </c>
      <c r="X289" t="s">
        <v>18</v>
      </c>
      <c r="AD289" t="s">
        <v>19</v>
      </c>
      <c r="AO289" s="21"/>
      <c r="AP289" s="29"/>
      <c r="AQ289" s="29"/>
      <c r="AR289" s="21"/>
      <c r="AS289" s="22"/>
      <c r="AT289" s="21"/>
      <c r="AU289" s="21"/>
      <c r="AV289" s="21"/>
      <c r="AW289" s="21"/>
    </row>
    <row r="290" spans="1:49" ht="4.5" customHeight="1" x14ac:dyDescent="0.2">
      <c r="A290" s="21"/>
      <c r="B290" s="21"/>
      <c r="C290" s="21"/>
      <c r="D290" s="21"/>
      <c r="E290" s="21"/>
      <c r="F290" s="21"/>
      <c r="G290" s="21"/>
      <c r="H290" s="21"/>
      <c r="I290" s="21"/>
      <c r="J290" s="21"/>
      <c r="K290" s="21"/>
      <c r="L290" s="21"/>
      <c r="M290" s="21"/>
      <c r="N290" s="21"/>
      <c r="O290" s="21"/>
      <c r="P290" s="21"/>
      <c r="Q290" s="21"/>
      <c r="R290" s="21"/>
      <c r="S290" s="21"/>
      <c r="T290" s="21"/>
      <c r="U290" s="21"/>
      <c r="V290" s="21"/>
      <c r="W290" s="21"/>
      <c r="X290" s="21"/>
      <c r="Y290" s="21"/>
      <c r="Z290" s="21"/>
      <c r="AA290" s="21"/>
      <c r="AB290" s="21"/>
      <c r="AC290" s="21"/>
      <c r="AD290" s="21"/>
      <c r="AE290" s="21"/>
      <c r="AF290" s="21"/>
      <c r="AG290" s="21"/>
      <c r="AH290" s="21"/>
      <c r="AI290" s="21"/>
      <c r="AJ290" s="21"/>
      <c r="AK290" s="21"/>
      <c r="AL290" s="21"/>
      <c r="AM290" s="21"/>
      <c r="AN290" s="21"/>
      <c r="AO290" s="21"/>
      <c r="AP290" s="21"/>
      <c r="AQ290" s="21"/>
      <c r="AR290" s="21"/>
      <c r="AS290" s="21"/>
      <c r="AT290" s="21"/>
      <c r="AU290" s="21"/>
      <c r="AV290" s="21"/>
      <c r="AW290" s="21"/>
    </row>
    <row r="291" spans="1:49" x14ac:dyDescent="0.2">
      <c r="A291" s="48"/>
      <c r="B291" s="48"/>
      <c r="C291" s="30"/>
      <c r="D291" s="48"/>
      <c r="E291" s="48"/>
      <c r="F291" s="48"/>
      <c r="G291" s="48"/>
      <c r="H291" s="48"/>
      <c r="I291" s="48"/>
      <c r="J291" s="48"/>
      <c r="K291" s="30"/>
      <c r="L291" s="48"/>
      <c r="M291" s="48"/>
      <c r="N291" s="30"/>
      <c r="O291" s="28"/>
      <c r="P291" s="21"/>
      <c r="Q291" s="21"/>
      <c r="R291" s="49"/>
      <c r="S291" s="49"/>
      <c r="T291" s="21"/>
      <c r="U291" s="49"/>
      <c r="V291" s="49"/>
      <c r="W291" s="21"/>
      <c r="X291" s="49"/>
      <c r="Y291" s="49"/>
      <c r="Z291" s="21"/>
      <c r="AA291" s="49"/>
      <c r="AB291" s="49"/>
      <c r="AC291" s="21"/>
      <c r="AD291" s="49"/>
      <c r="AE291" s="49"/>
      <c r="AF291" s="21"/>
      <c r="AG291" s="49"/>
      <c r="AH291" s="49"/>
      <c r="AI291" s="21"/>
      <c r="AJ291" s="49"/>
      <c r="AK291" s="49"/>
      <c r="AL291" s="21"/>
      <c r="AM291" s="49"/>
      <c r="AN291" s="49"/>
      <c r="AO291" s="21"/>
      <c r="AP291" s="36"/>
      <c r="AQ291" s="36"/>
      <c r="AR291" s="21"/>
      <c r="AS291" s="22"/>
      <c r="AT291" s="21"/>
      <c r="AU291" s="21"/>
      <c r="AV291" s="21"/>
      <c r="AW291" s="21"/>
    </row>
    <row r="292" spans="1:49" ht="5.25" customHeight="1" x14ac:dyDescent="0.2">
      <c r="A292" s="21"/>
      <c r="B292" s="21"/>
      <c r="C292" s="21"/>
      <c r="D292" s="21"/>
      <c r="E292" s="21"/>
      <c r="F292" s="21"/>
      <c r="G292" s="21"/>
      <c r="H292" s="21"/>
      <c r="I292" s="21"/>
      <c r="J292" s="21"/>
      <c r="K292" s="21"/>
      <c r="L292" s="21"/>
      <c r="M292" s="21"/>
      <c r="N292" s="21"/>
      <c r="O292" s="21"/>
      <c r="P292" s="21"/>
      <c r="Q292" s="21"/>
      <c r="R292" s="21"/>
      <c r="S292" s="21"/>
      <c r="T292" s="21"/>
      <c r="U292" s="21"/>
      <c r="V292" s="21"/>
      <c r="W292" s="21"/>
      <c r="X292" s="21"/>
      <c r="Y292" s="21"/>
      <c r="Z292" s="21"/>
      <c r="AA292" s="21"/>
      <c r="AB292" s="21"/>
      <c r="AC292" s="21"/>
      <c r="AD292" s="21"/>
      <c r="AE292" s="21"/>
      <c r="AF292" s="21"/>
      <c r="AG292" s="21"/>
      <c r="AH292" s="21"/>
      <c r="AI292" s="21"/>
      <c r="AJ292" s="21"/>
      <c r="AK292" s="21"/>
      <c r="AL292" s="21"/>
      <c r="AM292" s="21"/>
      <c r="AN292" s="21"/>
      <c r="AO292" s="21"/>
      <c r="AP292" s="21"/>
      <c r="AQ292" s="21"/>
      <c r="AR292" s="21"/>
      <c r="AS292" s="22"/>
      <c r="AT292" s="21"/>
      <c r="AU292" s="21"/>
      <c r="AV292" s="21"/>
      <c r="AW292" s="21"/>
    </row>
    <row r="293" spans="1:49" x14ac:dyDescent="0.2">
      <c r="A293" s="48"/>
      <c r="B293" s="48"/>
      <c r="C293" s="30"/>
      <c r="D293" s="48"/>
      <c r="E293" s="48"/>
      <c r="F293" s="48"/>
      <c r="G293" s="48"/>
      <c r="H293" s="48"/>
      <c r="I293" s="48"/>
      <c r="J293" s="48"/>
      <c r="K293" s="30"/>
      <c r="L293" s="48"/>
      <c r="M293" s="48"/>
      <c r="N293" s="30"/>
      <c r="O293" s="28"/>
      <c r="P293" s="21"/>
      <c r="Q293" s="21"/>
      <c r="R293" s="49"/>
      <c r="S293" s="49"/>
      <c r="T293" s="21"/>
      <c r="U293" s="49"/>
      <c r="V293" s="49"/>
      <c r="W293" s="21"/>
      <c r="X293" s="49"/>
      <c r="Y293" s="49"/>
      <c r="Z293" s="21"/>
      <c r="AA293" s="49"/>
      <c r="AB293" s="49"/>
      <c r="AC293" s="21"/>
      <c r="AD293" s="49"/>
      <c r="AE293" s="49"/>
      <c r="AF293" s="21"/>
      <c r="AG293" s="49"/>
      <c r="AH293" s="49"/>
      <c r="AI293" s="21"/>
      <c r="AJ293" s="49"/>
      <c r="AK293" s="49"/>
      <c r="AL293" s="21"/>
      <c r="AM293" s="49"/>
      <c r="AN293" s="49"/>
      <c r="AO293" s="21"/>
      <c r="AP293" s="36"/>
      <c r="AQ293" s="36"/>
      <c r="AR293" s="21"/>
      <c r="AS293" s="22"/>
      <c r="AT293" s="21"/>
      <c r="AU293" s="21"/>
      <c r="AV293" s="21"/>
      <c r="AW293" s="21"/>
    </row>
    <row r="294" spans="1:49" ht="4.5" customHeight="1" x14ac:dyDescent="0.2">
      <c r="A294" s="49"/>
      <c r="B294" s="49"/>
      <c r="C294" s="30"/>
      <c r="D294" s="49"/>
      <c r="E294" s="49"/>
      <c r="F294" s="49"/>
      <c r="G294" s="49"/>
      <c r="H294" s="49"/>
      <c r="I294" s="49"/>
      <c r="J294" s="49"/>
      <c r="K294" s="30"/>
      <c r="L294" s="49"/>
      <c r="M294" s="49"/>
      <c r="N294" s="30"/>
      <c r="O294" s="28"/>
      <c r="P294" s="21"/>
      <c r="Q294" s="21"/>
      <c r="R294" s="49"/>
      <c r="S294" s="49"/>
      <c r="T294" s="21"/>
      <c r="U294" s="49"/>
      <c r="V294" s="49"/>
      <c r="W294" s="21"/>
      <c r="X294" s="49"/>
      <c r="Y294" s="49"/>
      <c r="Z294" s="21"/>
      <c r="AA294" s="49"/>
      <c r="AB294" s="49"/>
      <c r="AC294" s="21"/>
      <c r="AD294" s="49"/>
      <c r="AE294" s="49"/>
      <c r="AF294" s="21"/>
      <c r="AG294" s="49"/>
      <c r="AH294" s="49"/>
      <c r="AI294" s="21"/>
      <c r="AJ294" s="49"/>
      <c r="AK294" s="49"/>
      <c r="AL294" s="21"/>
      <c r="AM294" s="49"/>
      <c r="AN294" s="49"/>
      <c r="AO294" s="21"/>
      <c r="AP294" s="31"/>
      <c r="AQ294" s="31"/>
      <c r="AR294" s="21"/>
      <c r="AS294" s="22"/>
      <c r="AT294" s="21"/>
      <c r="AU294" s="21"/>
      <c r="AV294" s="21"/>
      <c r="AW294" s="21"/>
    </row>
    <row r="295" spans="1:49" x14ac:dyDescent="0.2">
      <c r="A295" s="35"/>
      <c r="B295" s="35"/>
      <c r="C295" s="21"/>
      <c r="D295" s="36"/>
      <c r="E295" s="36"/>
      <c r="F295" s="36"/>
      <c r="G295" s="36"/>
      <c r="H295" s="36"/>
      <c r="I295" s="36"/>
      <c r="J295" s="36"/>
      <c r="K295" s="21"/>
      <c r="L295" s="37"/>
      <c r="M295" s="37"/>
      <c r="N295" s="21"/>
      <c r="O295" s="27"/>
      <c r="P295" s="21"/>
      <c r="Q295" s="21"/>
      <c r="R295" s="33"/>
      <c r="S295" s="33"/>
      <c r="T295" s="21"/>
      <c r="U295" s="21"/>
      <c r="V295" s="21"/>
      <c r="W295" s="21"/>
      <c r="X295" s="21"/>
      <c r="Y295" s="21"/>
      <c r="Z295" s="21"/>
      <c r="AA295" s="21"/>
      <c r="AB295" s="21"/>
      <c r="AC295" s="21"/>
      <c r="AD295" s="21"/>
      <c r="AE295" s="21"/>
      <c r="AF295" s="21"/>
      <c r="AG295" s="21"/>
      <c r="AH295" s="21"/>
      <c r="AI295" s="21"/>
      <c r="AJ295" s="21"/>
      <c r="AK295" s="21"/>
      <c r="AL295" s="21"/>
      <c r="AM295" s="21"/>
      <c r="AN295" s="21"/>
      <c r="AO295" s="21"/>
      <c r="AP295" s="29"/>
      <c r="AQ295" s="29"/>
      <c r="AR295" s="21"/>
      <c r="AS295" s="22"/>
      <c r="AT295" s="21"/>
      <c r="AU295" s="21"/>
      <c r="AV295" s="21"/>
      <c r="AW295" s="21"/>
    </row>
    <row r="296" spans="1:49" ht="3.75" customHeight="1" x14ac:dyDescent="0.2">
      <c r="A296" s="21"/>
      <c r="B296" s="21"/>
      <c r="C296" s="21"/>
      <c r="D296" s="21"/>
      <c r="E296" s="21"/>
      <c r="F296" s="21"/>
      <c r="G296" s="21"/>
      <c r="H296" s="21"/>
      <c r="I296" s="21"/>
      <c r="J296" s="21"/>
      <c r="K296" s="21"/>
      <c r="L296" s="21"/>
      <c r="M296" s="21"/>
      <c r="N296" s="21"/>
      <c r="O296" s="21"/>
      <c r="P296" s="21"/>
      <c r="Q296" s="21"/>
      <c r="R296" s="21"/>
      <c r="S296" s="21"/>
      <c r="T296" s="21"/>
      <c r="U296" s="21"/>
      <c r="V296" s="21"/>
      <c r="W296" s="21"/>
      <c r="X296" s="21"/>
      <c r="Y296" s="21"/>
      <c r="Z296" s="21"/>
      <c r="AA296" s="21"/>
      <c r="AB296" s="21"/>
      <c r="AC296" s="21"/>
      <c r="AD296" s="21"/>
      <c r="AE296" s="21"/>
      <c r="AF296" s="21"/>
      <c r="AG296" s="21"/>
      <c r="AH296" s="21"/>
      <c r="AI296" s="21"/>
      <c r="AJ296" s="21"/>
      <c r="AK296" s="21"/>
      <c r="AL296" s="21"/>
      <c r="AM296" s="21"/>
      <c r="AN296" s="21"/>
      <c r="AO296" s="21"/>
      <c r="AP296" s="21"/>
      <c r="AQ296" s="21"/>
      <c r="AR296" s="21"/>
      <c r="AS296" s="21"/>
      <c r="AT296" s="21"/>
      <c r="AU296" s="21"/>
      <c r="AV296" s="21"/>
      <c r="AW296" s="21"/>
    </row>
    <row r="297" spans="1:49" x14ac:dyDescent="0.2">
      <c r="A297" s="35"/>
      <c r="B297" s="35"/>
      <c r="C297" s="21"/>
      <c r="D297" s="36"/>
      <c r="E297" s="36"/>
      <c r="F297" s="36"/>
      <c r="G297" s="36"/>
      <c r="H297" s="36"/>
      <c r="I297" s="36"/>
      <c r="J297" s="36"/>
      <c r="K297" s="21"/>
      <c r="L297" s="37"/>
      <c r="M297" s="37"/>
      <c r="N297" s="21"/>
      <c r="O297" s="27"/>
      <c r="P297" s="21"/>
      <c r="Q297" s="21"/>
      <c r="R297" s="33"/>
      <c r="S297" s="33"/>
      <c r="T297" s="21"/>
      <c r="U297" s="21"/>
      <c r="V297" s="21"/>
      <c r="W297" s="21"/>
      <c r="X297" s="21"/>
      <c r="Y297" s="21"/>
      <c r="Z297" s="21"/>
      <c r="AA297" s="21"/>
      <c r="AB297" s="21"/>
      <c r="AC297" s="21"/>
      <c r="AD297" s="21"/>
      <c r="AE297" s="21"/>
      <c r="AF297" s="21"/>
      <c r="AG297" s="21"/>
      <c r="AH297" s="21"/>
      <c r="AI297" s="21"/>
      <c r="AJ297" s="21"/>
      <c r="AK297" s="21"/>
      <c r="AL297" s="21"/>
      <c r="AM297" s="21"/>
      <c r="AN297" s="21"/>
      <c r="AO297" s="21"/>
      <c r="AP297" s="29"/>
      <c r="AQ297" s="29"/>
      <c r="AR297" s="21"/>
      <c r="AS297" s="22"/>
      <c r="AT297" s="21"/>
      <c r="AU297" s="21"/>
      <c r="AV297" s="21"/>
      <c r="AW297" s="21"/>
    </row>
    <row r="298" spans="1:49" ht="3" customHeight="1" x14ac:dyDescent="0.2">
      <c r="A298" s="21"/>
      <c r="B298" s="21"/>
      <c r="C298" s="21"/>
      <c r="D298" s="21"/>
      <c r="E298" s="21"/>
      <c r="F298" s="21"/>
      <c r="G298" s="21"/>
      <c r="H298" s="21"/>
      <c r="I298" s="21"/>
      <c r="J298" s="21"/>
      <c r="K298" s="21"/>
      <c r="L298" s="21"/>
      <c r="M298" s="21"/>
      <c r="N298" s="21"/>
      <c r="O298" s="21"/>
      <c r="P298" s="21"/>
      <c r="Q298" s="21"/>
      <c r="R298" s="21"/>
      <c r="S298" s="21"/>
      <c r="T298" s="21"/>
      <c r="U298" s="21"/>
      <c r="V298" s="21"/>
      <c r="W298" s="21"/>
      <c r="X298" s="21"/>
      <c r="Y298" s="21"/>
      <c r="Z298" s="21"/>
      <c r="AA298" s="21"/>
      <c r="AB298" s="21"/>
      <c r="AC298" s="21"/>
      <c r="AD298" s="21"/>
      <c r="AE298" s="21"/>
      <c r="AF298" s="21"/>
      <c r="AG298" s="21"/>
      <c r="AH298" s="21"/>
      <c r="AI298" s="21"/>
      <c r="AJ298" s="21"/>
      <c r="AK298" s="21"/>
      <c r="AL298" s="21"/>
      <c r="AM298" s="21"/>
      <c r="AN298" s="21"/>
      <c r="AO298" s="21"/>
      <c r="AP298" s="21"/>
      <c r="AQ298" s="21"/>
      <c r="AR298" s="21"/>
      <c r="AS298" s="21"/>
      <c r="AT298" s="21"/>
      <c r="AU298" s="21"/>
      <c r="AV298" s="21"/>
      <c r="AW298" s="21"/>
    </row>
    <row r="299" spans="1:49" x14ac:dyDescent="0.2">
      <c r="A299" s="35"/>
      <c r="B299" s="35"/>
      <c r="C299" s="21"/>
      <c r="D299" s="36"/>
      <c r="E299" s="36"/>
      <c r="F299" s="36"/>
      <c r="G299" s="36"/>
      <c r="H299" s="36"/>
      <c r="I299" s="36"/>
      <c r="J299" s="36"/>
      <c r="K299" s="21"/>
      <c r="L299" s="37"/>
      <c r="M299" s="37"/>
      <c r="N299" s="21"/>
      <c r="O299" s="27"/>
      <c r="P299" s="21"/>
      <c r="Q299" s="21"/>
      <c r="R299" s="33"/>
      <c r="S299" s="33"/>
      <c r="T299" s="21"/>
      <c r="U299" s="21"/>
      <c r="V299" s="21"/>
      <c r="W299" s="21"/>
      <c r="X299" s="21"/>
      <c r="Y299" s="21"/>
      <c r="Z299" s="21"/>
      <c r="AA299" s="21"/>
      <c r="AB299" s="21"/>
      <c r="AC299" s="21"/>
      <c r="AD299" s="21"/>
      <c r="AE299" s="21"/>
      <c r="AF299" s="21"/>
      <c r="AG299" s="21"/>
      <c r="AH299" s="21"/>
      <c r="AI299" s="21"/>
      <c r="AJ299" s="21"/>
      <c r="AK299" s="21"/>
      <c r="AL299" s="21"/>
      <c r="AM299" s="21"/>
      <c r="AN299" s="21"/>
      <c r="AO299" s="21"/>
      <c r="AP299" s="29"/>
      <c r="AQ299" s="29"/>
      <c r="AR299" s="21"/>
      <c r="AS299" s="22"/>
      <c r="AT299" s="21"/>
      <c r="AU299" s="21"/>
      <c r="AV299" s="21"/>
      <c r="AW299" s="21"/>
    </row>
    <row r="300" spans="1:49" ht="3" customHeight="1" x14ac:dyDescent="0.2">
      <c r="A300" s="21"/>
      <c r="B300" s="21"/>
      <c r="C300" s="21"/>
      <c r="D300" s="21"/>
      <c r="E300" s="21"/>
      <c r="F300" s="21"/>
      <c r="G300" s="21"/>
      <c r="H300" s="21"/>
      <c r="I300" s="21"/>
      <c r="J300" s="21"/>
      <c r="K300" s="21"/>
      <c r="L300" s="21"/>
      <c r="M300" s="21"/>
      <c r="N300" s="21"/>
      <c r="O300" s="21"/>
      <c r="P300" s="21"/>
      <c r="Q300" s="21"/>
      <c r="R300" s="21"/>
      <c r="S300" s="21"/>
      <c r="T300" s="21"/>
      <c r="U300" s="21"/>
      <c r="V300" s="21"/>
      <c r="W300" s="21"/>
      <c r="X300" s="21"/>
      <c r="Y300" s="21"/>
      <c r="Z300" s="21"/>
      <c r="AA300" s="21"/>
      <c r="AB300" s="21"/>
      <c r="AC300" s="21"/>
      <c r="AD300" s="21"/>
      <c r="AE300" s="21"/>
      <c r="AF300" s="21"/>
      <c r="AG300" s="21"/>
      <c r="AH300" s="21"/>
      <c r="AI300" s="21"/>
      <c r="AJ300" s="21"/>
      <c r="AK300" s="21"/>
      <c r="AL300" s="21"/>
      <c r="AM300" s="21"/>
      <c r="AN300" s="21"/>
      <c r="AO300" s="21"/>
      <c r="AP300" s="21"/>
      <c r="AQ300" s="21"/>
      <c r="AR300" s="21"/>
      <c r="AS300" s="21"/>
      <c r="AT300" s="21"/>
      <c r="AU300" s="21"/>
      <c r="AV300" s="21"/>
      <c r="AW300" s="21"/>
    </row>
    <row r="301" spans="1:49" x14ac:dyDescent="0.2">
      <c r="A301" s="35"/>
      <c r="B301" s="35"/>
      <c r="C301" s="21"/>
      <c r="D301" s="36"/>
      <c r="E301" s="36"/>
      <c r="F301" s="36"/>
      <c r="G301" s="36"/>
      <c r="H301" s="36"/>
      <c r="I301" s="36"/>
      <c r="J301" s="36"/>
      <c r="K301" s="21"/>
      <c r="L301" s="37"/>
      <c r="M301" s="37"/>
      <c r="N301" s="21"/>
      <c r="O301" s="27"/>
      <c r="P301" s="21"/>
      <c r="Q301" s="21"/>
      <c r="R301" s="33"/>
      <c r="S301" s="33"/>
      <c r="T301" s="21"/>
      <c r="U301" s="21"/>
      <c r="V301" s="21"/>
      <c r="W301" s="21"/>
      <c r="X301" s="21"/>
      <c r="Y301" s="21"/>
      <c r="Z301" s="21"/>
      <c r="AA301" s="21"/>
      <c r="AB301" s="21"/>
      <c r="AC301" s="21"/>
      <c r="AD301" s="21"/>
      <c r="AE301" s="21"/>
      <c r="AF301" s="21"/>
      <c r="AG301" s="21"/>
      <c r="AH301" s="21"/>
      <c r="AI301" s="21"/>
      <c r="AJ301" s="21"/>
      <c r="AK301" s="21"/>
      <c r="AL301" s="21"/>
      <c r="AM301" s="21"/>
      <c r="AN301" s="21"/>
      <c r="AO301" s="21"/>
      <c r="AP301" s="29"/>
      <c r="AQ301" s="29"/>
      <c r="AR301" s="21"/>
      <c r="AS301" s="22"/>
      <c r="AT301" s="21"/>
      <c r="AU301" s="21"/>
      <c r="AV301" s="21"/>
      <c r="AW301" s="21"/>
    </row>
    <row r="302" spans="1:49" ht="3.75" customHeight="1" x14ac:dyDescent="0.2">
      <c r="A302" s="21"/>
      <c r="B302" s="21"/>
      <c r="C302" s="21"/>
      <c r="D302" s="21"/>
      <c r="E302" s="21"/>
      <c r="F302" s="21"/>
      <c r="G302" s="21"/>
      <c r="H302" s="21"/>
      <c r="I302" s="21"/>
      <c r="J302" s="21"/>
      <c r="K302" s="21"/>
      <c r="L302" s="21"/>
      <c r="M302" s="21"/>
      <c r="N302" s="21"/>
      <c r="O302" s="21"/>
      <c r="P302" s="21"/>
      <c r="Q302" s="21"/>
      <c r="R302" s="21"/>
      <c r="S302" s="21"/>
      <c r="T302" s="21"/>
      <c r="U302" s="21"/>
      <c r="V302" s="21"/>
      <c r="W302" s="21"/>
      <c r="X302" s="21"/>
      <c r="Y302" s="21"/>
      <c r="Z302" s="21"/>
      <c r="AA302" s="21"/>
      <c r="AB302" s="21"/>
      <c r="AC302" s="21"/>
      <c r="AD302" s="21"/>
      <c r="AE302" s="21"/>
      <c r="AF302" s="21"/>
      <c r="AG302" s="21"/>
      <c r="AH302" s="21"/>
      <c r="AI302" s="21"/>
      <c r="AJ302" s="21"/>
      <c r="AK302" s="21"/>
      <c r="AL302" s="21"/>
      <c r="AM302" s="21"/>
      <c r="AN302" s="21"/>
      <c r="AO302" s="21"/>
      <c r="AP302" s="21"/>
      <c r="AQ302" s="21"/>
      <c r="AR302" s="21"/>
      <c r="AS302" s="21"/>
      <c r="AT302" s="21"/>
      <c r="AU302" s="21"/>
      <c r="AV302" s="21"/>
      <c r="AW302" s="21"/>
    </row>
    <row r="303" spans="1:49" x14ac:dyDescent="0.2">
      <c r="A303" s="35"/>
      <c r="B303" s="35"/>
      <c r="C303" s="21"/>
      <c r="D303" s="36"/>
      <c r="E303" s="36"/>
      <c r="F303" s="36"/>
      <c r="G303" s="36"/>
      <c r="H303" s="36"/>
      <c r="I303" s="36"/>
      <c r="J303" s="36"/>
      <c r="K303" s="21"/>
      <c r="L303" s="37"/>
      <c r="M303" s="37"/>
      <c r="N303" s="21"/>
      <c r="O303" s="27"/>
      <c r="P303" s="21"/>
      <c r="Q303" s="21"/>
      <c r="R303" s="33"/>
      <c r="S303" s="33"/>
      <c r="T303" s="21"/>
      <c r="U303" s="21"/>
      <c r="V303" s="21"/>
      <c r="W303" s="21"/>
      <c r="X303" s="21"/>
      <c r="Y303" s="21"/>
      <c r="Z303" s="21"/>
      <c r="AA303" s="21"/>
      <c r="AB303" s="21"/>
      <c r="AC303" s="21"/>
      <c r="AD303" s="21"/>
      <c r="AE303" s="21"/>
      <c r="AF303" s="21"/>
      <c r="AG303" s="21"/>
      <c r="AH303" s="21"/>
      <c r="AI303" s="21"/>
      <c r="AJ303" s="21"/>
      <c r="AK303" s="21"/>
      <c r="AL303" s="21"/>
      <c r="AM303" s="21"/>
      <c r="AN303" s="21"/>
      <c r="AO303" s="21"/>
      <c r="AP303" s="29"/>
      <c r="AQ303" s="29"/>
      <c r="AR303" s="21"/>
      <c r="AS303" s="22"/>
      <c r="AT303" s="21"/>
      <c r="AU303" s="21"/>
      <c r="AV303" s="21"/>
      <c r="AW303" s="21"/>
    </row>
    <row r="304" spans="1:49" ht="3" customHeight="1" x14ac:dyDescent="0.2">
      <c r="A304" s="21"/>
      <c r="B304" s="21"/>
      <c r="C304" s="21"/>
      <c r="D304" s="21"/>
      <c r="E304" s="21"/>
      <c r="F304" s="21"/>
      <c r="G304" s="21"/>
      <c r="H304" s="21"/>
      <c r="I304" s="21"/>
      <c r="J304" s="21"/>
      <c r="K304" s="21"/>
      <c r="L304" s="21"/>
      <c r="M304" s="21"/>
      <c r="N304" s="21"/>
      <c r="O304" s="21"/>
      <c r="P304" s="21"/>
      <c r="Q304" s="21"/>
      <c r="R304" s="21"/>
      <c r="S304" s="21"/>
      <c r="T304" s="21"/>
      <c r="U304" s="21"/>
      <c r="V304" s="21"/>
      <c r="W304" s="21"/>
      <c r="X304" s="21"/>
      <c r="Y304" s="21"/>
      <c r="Z304" s="21"/>
      <c r="AA304" s="21"/>
      <c r="AB304" s="21"/>
      <c r="AC304" s="21"/>
      <c r="AD304" s="21"/>
      <c r="AE304" s="21"/>
      <c r="AF304" s="21"/>
      <c r="AG304" s="21"/>
      <c r="AH304" s="21"/>
      <c r="AI304" s="21"/>
      <c r="AJ304" s="21"/>
      <c r="AK304" s="21"/>
      <c r="AL304" s="21"/>
      <c r="AM304" s="21"/>
      <c r="AN304" s="21"/>
      <c r="AO304" s="21"/>
      <c r="AP304" s="21"/>
      <c r="AQ304" s="21"/>
      <c r="AR304" s="21"/>
      <c r="AS304" s="21"/>
      <c r="AT304" s="21"/>
      <c r="AU304" s="21"/>
      <c r="AV304" s="21"/>
      <c r="AW304" s="21"/>
    </row>
    <row r="305" spans="1:49" x14ac:dyDescent="0.2">
      <c r="A305" s="35"/>
      <c r="B305" s="35"/>
      <c r="C305" s="21"/>
      <c r="D305" s="36"/>
      <c r="E305" s="36"/>
      <c r="F305" s="36"/>
      <c r="G305" s="36"/>
      <c r="H305" s="36"/>
      <c r="I305" s="36"/>
      <c r="J305" s="36"/>
      <c r="K305" s="21"/>
      <c r="L305" s="37"/>
      <c r="M305" s="37"/>
      <c r="N305" s="21"/>
      <c r="O305" s="27"/>
      <c r="P305" s="21"/>
      <c r="Q305" s="21"/>
      <c r="R305" s="33"/>
      <c r="S305" s="33"/>
      <c r="T305" s="21"/>
      <c r="U305" s="21"/>
      <c r="V305" s="21"/>
      <c r="W305" s="21"/>
      <c r="X305" s="21"/>
      <c r="Y305" s="21"/>
      <c r="Z305" s="21"/>
      <c r="AA305" s="21"/>
      <c r="AB305" s="21"/>
      <c r="AC305" s="21"/>
      <c r="AD305" s="21"/>
      <c r="AE305" s="21"/>
      <c r="AF305" s="21"/>
      <c r="AG305" s="21"/>
      <c r="AH305" s="21"/>
      <c r="AI305" s="21"/>
      <c r="AJ305" s="21"/>
      <c r="AK305" s="21"/>
      <c r="AL305" s="21"/>
      <c r="AM305" s="21"/>
      <c r="AN305" s="21"/>
      <c r="AO305" s="21"/>
      <c r="AP305" s="29"/>
      <c r="AQ305" s="29"/>
      <c r="AR305" s="21"/>
      <c r="AS305" s="22"/>
      <c r="AT305" s="21"/>
      <c r="AU305" s="21"/>
      <c r="AV305" s="21"/>
      <c r="AW305" s="21"/>
    </row>
    <row r="306" spans="1:49" ht="3.75" customHeight="1" x14ac:dyDescent="0.2">
      <c r="A306" s="21"/>
      <c r="B306" s="21"/>
      <c r="C306" s="21"/>
      <c r="D306" s="21"/>
      <c r="E306" s="21"/>
      <c r="F306" s="21"/>
      <c r="G306" s="21"/>
      <c r="H306" s="21"/>
      <c r="I306" s="21"/>
      <c r="J306" s="21"/>
      <c r="K306" s="21"/>
      <c r="L306" s="21"/>
      <c r="M306" s="21"/>
      <c r="N306" s="21"/>
      <c r="O306" s="21"/>
      <c r="P306" s="21"/>
      <c r="Q306" s="21"/>
      <c r="R306" s="21"/>
      <c r="S306" s="21"/>
      <c r="T306" s="21"/>
      <c r="U306" s="21"/>
      <c r="V306" s="21"/>
      <c r="W306" s="21"/>
      <c r="X306" s="21"/>
      <c r="Y306" s="21"/>
      <c r="Z306" s="21"/>
      <c r="AA306" s="21"/>
      <c r="AB306" s="21"/>
      <c r="AC306" s="21"/>
      <c r="AD306" s="21"/>
      <c r="AE306" s="21"/>
      <c r="AF306" s="21"/>
      <c r="AG306" s="21"/>
      <c r="AH306" s="21"/>
      <c r="AI306" s="21"/>
      <c r="AJ306" s="21"/>
      <c r="AK306" s="21"/>
      <c r="AL306" s="21"/>
      <c r="AM306" s="21"/>
      <c r="AN306" s="21"/>
      <c r="AO306" s="21"/>
      <c r="AP306" s="21"/>
      <c r="AQ306" s="21"/>
      <c r="AR306" s="21"/>
      <c r="AS306" s="21"/>
      <c r="AT306" s="21"/>
      <c r="AU306" s="21"/>
      <c r="AV306" s="21"/>
      <c r="AW306" s="21"/>
    </row>
    <row r="307" spans="1:49" x14ac:dyDescent="0.2">
      <c r="A307" s="35"/>
      <c r="B307" s="35"/>
      <c r="C307" s="21"/>
      <c r="D307" s="36"/>
      <c r="E307" s="36"/>
      <c r="F307" s="36"/>
      <c r="G307" s="36"/>
      <c r="H307" s="36"/>
      <c r="I307" s="36"/>
      <c r="J307" s="36"/>
      <c r="K307" s="21"/>
      <c r="L307" s="37"/>
      <c r="M307" s="37"/>
      <c r="N307" s="21"/>
      <c r="O307" s="27"/>
      <c r="P307" s="21"/>
      <c r="Q307" s="21"/>
      <c r="R307" s="33"/>
      <c r="S307" s="33"/>
      <c r="T307" s="21"/>
      <c r="U307" s="21"/>
      <c r="V307" s="21"/>
      <c r="W307" s="21"/>
      <c r="X307" s="21"/>
      <c r="Y307" s="21"/>
      <c r="Z307" s="21"/>
      <c r="AA307" s="21"/>
      <c r="AB307" s="21"/>
      <c r="AC307" s="21"/>
      <c r="AD307" s="21"/>
      <c r="AE307" s="21"/>
      <c r="AF307" s="21"/>
      <c r="AG307" s="21"/>
      <c r="AH307" s="21"/>
      <c r="AI307" s="21"/>
      <c r="AJ307" s="21"/>
      <c r="AK307" s="21"/>
      <c r="AL307" s="21"/>
      <c r="AM307" s="21"/>
      <c r="AN307" s="21"/>
      <c r="AO307" s="21"/>
      <c r="AP307" s="29"/>
      <c r="AQ307" s="29"/>
      <c r="AR307" s="21"/>
      <c r="AS307" s="22"/>
      <c r="AT307" s="21"/>
      <c r="AU307" s="21"/>
      <c r="AV307" s="21"/>
      <c r="AW307" s="21"/>
    </row>
    <row r="308" spans="1:49" ht="4.5" customHeight="1" x14ac:dyDescent="0.2">
      <c r="A308" s="21"/>
      <c r="B308" s="21"/>
      <c r="C308" s="21"/>
      <c r="D308" s="21"/>
      <c r="E308" s="21"/>
      <c r="F308" s="21"/>
      <c r="G308" s="21"/>
      <c r="H308" s="21"/>
      <c r="I308" s="21"/>
      <c r="J308" s="21"/>
      <c r="K308" s="21"/>
      <c r="L308" s="21"/>
      <c r="M308" s="21"/>
      <c r="N308" s="21"/>
      <c r="O308" s="21"/>
      <c r="P308" s="21"/>
      <c r="Q308" s="21"/>
      <c r="R308" s="21"/>
      <c r="S308" s="21"/>
      <c r="T308" s="21"/>
      <c r="U308" s="21"/>
      <c r="V308" s="21"/>
      <c r="W308" s="21"/>
      <c r="X308" s="21"/>
      <c r="Y308" s="21"/>
      <c r="Z308" s="21"/>
      <c r="AA308" s="21"/>
      <c r="AB308" s="21"/>
      <c r="AC308" s="21"/>
      <c r="AD308" s="21"/>
      <c r="AE308" s="21"/>
      <c r="AF308" s="21"/>
      <c r="AG308" s="21"/>
      <c r="AH308" s="21"/>
      <c r="AI308" s="21"/>
      <c r="AJ308" s="21"/>
      <c r="AK308" s="21"/>
      <c r="AL308" s="21"/>
      <c r="AM308" s="21"/>
      <c r="AN308" s="21"/>
      <c r="AO308" s="21"/>
      <c r="AP308" s="21"/>
      <c r="AQ308" s="21"/>
      <c r="AR308" s="21"/>
      <c r="AS308" s="21"/>
      <c r="AT308" s="21"/>
      <c r="AU308" s="21"/>
      <c r="AV308" s="21"/>
      <c r="AW308" s="21"/>
    </row>
    <row r="309" spans="1:49" x14ac:dyDescent="0.2">
      <c r="A309" s="35"/>
      <c r="B309" s="35"/>
      <c r="C309" s="21"/>
      <c r="D309" s="36"/>
      <c r="E309" s="36"/>
      <c r="F309" s="36"/>
      <c r="G309" s="36"/>
      <c r="H309" s="36"/>
      <c r="I309" s="36"/>
      <c r="J309" s="36"/>
      <c r="K309" s="21"/>
      <c r="L309" s="37"/>
      <c r="M309" s="37"/>
      <c r="N309" s="21"/>
      <c r="O309" s="27"/>
      <c r="P309" s="21"/>
      <c r="Q309" s="21"/>
      <c r="R309" s="33"/>
      <c r="S309" s="33"/>
      <c r="T309" s="21"/>
      <c r="U309" s="21"/>
      <c r="V309" s="21"/>
      <c r="W309" s="21"/>
      <c r="X309" s="21"/>
      <c r="Y309" s="21"/>
      <c r="Z309" s="21"/>
      <c r="AA309" s="21"/>
      <c r="AB309" s="21"/>
      <c r="AC309" s="21"/>
      <c r="AD309" s="21"/>
      <c r="AE309" s="21"/>
      <c r="AF309" s="21"/>
      <c r="AG309" s="21"/>
      <c r="AH309" s="21"/>
      <c r="AI309" s="21"/>
      <c r="AJ309" s="21"/>
      <c r="AK309" s="21"/>
      <c r="AL309" s="21"/>
      <c r="AM309" s="21"/>
      <c r="AN309" s="21"/>
      <c r="AO309" s="21"/>
      <c r="AP309" s="29"/>
      <c r="AQ309" s="29"/>
      <c r="AR309" s="21"/>
      <c r="AS309" s="22"/>
      <c r="AT309" s="21"/>
      <c r="AU309" s="21"/>
      <c r="AV309" s="21"/>
      <c r="AW309" s="21"/>
    </row>
    <row r="310" spans="1:49" ht="5.25" customHeight="1" x14ac:dyDescent="0.2">
      <c r="A310" s="21"/>
      <c r="B310" s="21"/>
      <c r="C310" s="21"/>
      <c r="D310" s="21"/>
      <c r="E310" s="21"/>
      <c r="F310" s="21"/>
      <c r="G310" s="21"/>
      <c r="H310" s="21"/>
      <c r="I310" s="21"/>
      <c r="J310" s="21"/>
      <c r="K310" s="21"/>
      <c r="L310" s="21"/>
      <c r="M310" s="21"/>
      <c r="N310" s="21"/>
      <c r="O310" s="21"/>
      <c r="P310" s="21"/>
      <c r="Q310" s="21"/>
      <c r="R310" s="21"/>
      <c r="S310" s="21"/>
      <c r="T310" s="21"/>
      <c r="U310" s="21"/>
      <c r="V310" s="21"/>
      <c r="W310" s="21"/>
      <c r="X310" s="21"/>
      <c r="Y310" s="21"/>
      <c r="Z310" s="21"/>
      <c r="AA310" s="21"/>
      <c r="AB310" s="21"/>
      <c r="AC310" s="21"/>
      <c r="AD310" s="21"/>
      <c r="AE310" s="21"/>
      <c r="AF310" s="21"/>
      <c r="AG310" s="21"/>
      <c r="AH310" s="21"/>
      <c r="AI310" s="21"/>
      <c r="AJ310" s="21"/>
      <c r="AK310" s="21"/>
      <c r="AL310" s="21"/>
      <c r="AM310" s="21"/>
      <c r="AN310" s="21"/>
      <c r="AO310" s="21"/>
      <c r="AP310" s="21"/>
      <c r="AQ310" s="21"/>
      <c r="AR310" s="21"/>
      <c r="AS310" s="22"/>
      <c r="AT310" s="21"/>
      <c r="AU310" s="21"/>
      <c r="AV310" s="21"/>
      <c r="AW310" s="21"/>
    </row>
    <row r="311" spans="1:49" x14ac:dyDescent="0.2">
      <c r="A311" s="48"/>
      <c r="B311" s="48"/>
      <c r="C311" s="30"/>
      <c r="D311" s="48"/>
      <c r="E311" s="48"/>
      <c r="F311" s="48"/>
      <c r="G311" s="48"/>
      <c r="H311" s="48"/>
      <c r="I311" s="48"/>
      <c r="J311" s="48"/>
      <c r="K311" s="30"/>
      <c r="L311" s="48"/>
      <c r="M311" s="48"/>
      <c r="N311" s="30"/>
      <c r="O311" s="28"/>
      <c r="P311" s="21"/>
      <c r="Q311" s="21"/>
      <c r="R311" s="49"/>
      <c r="S311" s="49"/>
      <c r="T311" s="21"/>
      <c r="U311" s="49"/>
      <c r="V311" s="49"/>
      <c r="W311" s="21"/>
      <c r="X311" s="49"/>
      <c r="Y311" s="49"/>
      <c r="Z311" s="21"/>
      <c r="AA311" s="49"/>
      <c r="AB311" s="49"/>
      <c r="AC311" s="21"/>
      <c r="AD311" s="49"/>
      <c r="AE311" s="49"/>
      <c r="AF311" s="21"/>
      <c r="AG311" s="49"/>
      <c r="AH311" s="49"/>
      <c r="AI311" s="21"/>
      <c r="AJ311" s="49"/>
      <c r="AK311" s="49"/>
      <c r="AL311" s="21"/>
      <c r="AM311" s="49"/>
      <c r="AN311" s="49"/>
      <c r="AO311" s="21"/>
      <c r="AP311" s="36"/>
      <c r="AQ311" s="36"/>
      <c r="AR311" s="21"/>
      <c r="AS311" s="22"/>
      <c r="AT311" s="21"/>
      <c r="AU311" s="21"/>
      <c r="AV311" s="21"/>
      <c r="AW311" s="21"/>
    </row>
    <row r="312" spans="1:49" ht="3" customHeight="1" x14ac:dyDescent="0.2">
      <c r="A312" s="21"/>
      <c r="B312" s="21"/>
      <c r="C312" s="21"/>
      <c r="D312" s="21"/>
      <c r="E312" s="21"/>
      <c r="F312" s="21"/>
      <c r="G312" s="21"/>
      <c r="H312" s="21"/>
      <c r="I312" s="21"/>
      <c r="J312" s="21"/>
      <c r="K312" s="21"/>
      <c r="L312" s="21"/>
      <c r="M312" s="21"/>
      <c r="N312" s="21"/>
      <c r="O312" s="21"/>
      <c r="P312" s="21"/>
      <c r="Q312" s="21"/>
      <c r="R312" s="21"/>
      <c r="S312" s="21"/>
      <c r="T312" s="21"/>
      <c r="U312" s="21"/>
      <c r="V312" s="21"/>
      <c r="W312" s="21"/>
      <c r="X312" s="21"/>
      <c r="Y312" s="21"/>
      <c r="Z312" s="21"/>
      <c r="AA312" s="21"/>
      <c r="AB312" s="21"/>
      <c r="AC312" s="21"/>
      <c r="AD312" s="21"/>
      <c r="AE312" s="21"/>
      <c r="AF312" s="21"/>
      <c r="AG312" s="21"/>
      <c r="AH312" s="21"/>
      <c r="AI312" s="21"/>
      <c r="AJ312" s="21"/>
      <c r="AK312" s="21"/>
      <c r="AL312" s="21"/>
      <c r="AM312" s="21"/>
      <c r="AN312" s="21"/>
      <c r="AO312" s="21"/>
      <c r="AP312" s="21"/>
      <c r="AQ312" s="21"/>
      <c r="AR312" s="21"/>
      <c r="AS312" s="21"/>
      <c r="AT312" s="21"/>
      <c r="AU312" s="21"/>
      <c r="AV312" s="21"/>
      <c r="AW312" s="21"/>
    </row>
    <row r="313" spans="1:49" x14ac:dyDescent="0.2">
      <c r="A313" s="35"/>
      <c r="B313" s="35"/>
      <c r="C313" s="21"/>
      <c r="D313" s="36"/>
      <c r="E313" s="36"/>
      <c r="F313" s="36"/>
      <c r="G313" s="36"/>
      <c r="H313" s="36"/>
      <c r="I313" s="36"/>
      <c r="J313" s="36"/>
      <c r="K313" s="21"/>
      <c r="L313" s="37"/>
      <c r="M313" s="37"/>
      <c r="N313" s="21"/>
      <c r="O313" s="27"/>
      <c r="P313" s="21"/>
      <c r="Q313" s="21"/>
      <c r="R313" s="33"/>
      <c r="S313" s="33"/>
      <c r="T313" s="21"/>
      <c r="U313" s="21"/>
      <c r="V313" s="21"/>
      <c r="W313" s="21"/>
      <c r="X313" s="21"/>
      <c r="Y313" s="21"/>
      <c r="Z313" s="21"/>
      <c r="AA313" s="21"/>
      <c r="AB313" s="21"/>
      <c r="AC313" s="21"/>
      <c r="AD313" s="21"/>
      <c r="AE313" s="21"/>
      <c r="AF313" s="21"/>
      <c r="AG313" s="21"/>
      <c r="AH313" s="21"/>
      <c r="AI313" s="21"/>
      <c r="AJ313" s="21"/>
      <c r="AK313" s="21"/>
      <c r="AL313" s="21"/>
      <c r="AM313" s="21"/>
      <c r="AN313" s="21"/>
      <c r="AO313" s="21"/>
      <c r="AP313" s="29"/>
      <c r="AQ313" s="29"/>
      <c r="AR313" s="21"/>
      <c r="AS313" s="22"/>
      <c r="AT313" s="21"/>
      <c r="AU313" s="21"/>
      <c r="AV313" s="21"/>
      <c r="AW313" s="21"/>
    </row>
    <row r="314" spans="1:49" ht="3.75" customHeight="1" x14ac:dyDescent="0.2">
      <c r="A314" s="21"/>
      <c r="B314" s="21"/>
      <c r="C314" s="21"/>
      <c r="D314" s="21"/>
      <c r="E314" s="21"/>
      <c r="F314" s="21"/>
      <c r="G314" s="21"/>
      <c r="H314" s="21"/>
      <c r="I314" s="21"/>
      <c r="J314" s="21"/>
      <c r="K314" s="21"/>
      <c r="L314" s="21"/>
      <c r="M314" s="21"/>
      <c r="N314" s="21"/>
      <c r="O314" s="21"/>
      <c r="P314" s="21"/>
      <c r="Q314" s="21"/>
      <c r="R314" s="21"/>
      <c r="S314" s="21"/>
      <c r="T314" s="21"/>
      <c r="U314" s="21"/>
      <c r="V314" s="21"/>
      <c r="W314" s="21"/>
      <c r="X314" s="21"/>
      <c r="Y314" s="21"/>
      <c r="Z314" s="21"/>
      <c r="AA314" s="21"/>
      <c r="AB314" s="21"/>
      <c r="AC314" s="21"/>
      <c r="AD314" s="21"/>
      <c r="AE314" s="21"/>
      <c r="AF314" s="21"/>
      <c r="AG314" s="21"/>
      <c r="AH314" s="21"/>
      <c r="AI314" s="21"/>
      <c r="AJ314" s="21"/>
      <c r="AK314" s="21"/>
      <c r="AL314" s="21"/>
      <c r="AM314" s="21"/>
      <c r="AN314" s="21"/>
      <c r="AO314" s="21"/>
      <c r="AP314" s="21"/>
      <c r="AQ314" s="21"/>
      <c r="AR314" s="21"/>
      <c r="AS314" s="21"/>
      <c r="AT314" s="21"/>
      <c r="AU314" s="21"/>
      <c r="AV314" s="21"/>
      <c r="AW314" s="21"/>
    </row>
    <row r="315" spans="1:49" x14ac:dyDescent="0.2">
      <c r="A315" s="35"/>
      <c r="B315" s="35"/>
      <c r="C315" s="21"/>
      <c r="D315" s="36"/>
      <c r="E315" s="36"/>
      <c r="F315" s="36"/>
      <c r="G315" s="36"/>
      <c r="H315" s="36"/>
      <c r="I315" s="36"/>
      <c r="J315" s="36"/>
      <c r="K315" s="21"/>
      <c r="L315" s="37"/>
      <c r="M315" s="37"/>
      <c r="N315" s="21"/>
      <c r="O315" s="27"/>
      <c r="P315" s="21"/>
      <c r="Q315" s="21"/>
      <c r="R315" s="33"/>
      <c r="S315" s="33"/>
      <c r="T315" s="21"/>
      <c r="U315" s="21"/>
      <c r="V315" s="21"/>
      <c r="W315" s="21"/>
      <c r="X315" s="21"/>
      <c r="Y315" s="21"/>
      <c r="Z315" s="21"/>
      <c r="AA315" s="21"/>
      <c r="AB315" s="21"/>
      <c r="AC315" s="21"/>
      <c r="AD315" s="21"/>
      <c r="AE315" s="21"/>
      <c r="AF315" s="21"/>
      <c r="AG315" s="21"/>
      <c r="AH315" s="21"/>
      <c r="AI315" s="21"/>
      <c r="AJ315" s="21"/>
      <c r="AK315" s="21"/>
      <c r="AL315" s="21"/>
      <c r="AM315" s="21"/>
      <c r="AN315" s="21"/>
      <c r="AO315" s="21"/>
      <c r="AP315" s="29"/>
      <c r="AQ315" s="29"/>
      <c r="AR315" s="21"/>
      <c r="AS315" s="22"/>
      <c r="AT315" s="21"/>
      <c r="AU315" s="21"/>
      <c r="AV315" s="21"/>
      <c r="AW315" s="21"/>
    </row>
    <row r="316" spans="1:49" ht="4.5" customHeight="1" x14ac:dyDescent="0.2">
      <c r="A316" s="21"/>
      <c r="B316" s="21"/>
      <c r="C316" s="21"/>
      <c r="D316" s="21"/>
      <c r="E316" s="21"/>
      <c r="F316" s="21"/>
      <c r="G316" s="21"/>
      <c r="H316" s="21"/>
      <c r="I316" s="21"/>
      <c r="J316" s="21"/>
      <c r="K316" s="21"/>
      <c r="L316" s="21"/>
      <c r="M316" s="21"/>
      <c r="N316" s="21"/>
      <c r="O316" s="21"/>
      <c r="P316" s="21"/>
      <c r="Q316" s="21"/>
      <c r="R316" s="21"/>
      <c r="S316" s="21"/>
      <c r="T316" s="21"/>
      <c r="U316" s="21"/>
      <c r="V316" s="21"/>
      <c r="W316" s="21"/>
      <c r="X316" s="21"/>
      <c r="Y316" s="21"/>
      <c r="Z316" s="21"/>
      <c r="AA316" s="21"/>
      <c r="AB316" s="21"/>
      <c r="AC316" s="21"/>
      <c r="AD316" s="21"/>
      <c r="AE316" s="21"/>
      <c r="AF316" s="21"/>
      <c r="AG316" s="21"/>
      <c r="AH316" s="21"/>
      <c r="AI316" s="21"/>
      <c r="AJ316" s="21"/>
      <c r="AK316" s="21"/>
      <c r="AL316" s="21"/>
      <c r="AM316" s="21"/>
      <c r="AN316" s="21"/>
      <c r="AO316" s="21"/>
      <c r="AP316" s="21"/>
      <c r="AQ316" s="21"/>
      <c r="AR316" s="21"/>
      <c r="AS316" s="21"/>
      <c r="AT316" s="21"/>
      <c r="AU316" s="21"/>
      <c r="AV316" s="21"/>
      <c r="AW316" s="21"/>
    </row>
    <row r="317" spans="1:49" x14ac:dyDescent="0.2">
      <c r="A317" s="35"/>
      <c r="B317" s="35"/>
      <c r="C317" s="21"/>
      <c r="D317" s="36"/>
      <c r="E317" s="36"/>
      <c r="F317" s="36"/>
      <c r="G317" s="36"/>
      <c r="H317" s="36"/>
      <c r="I317" s="36"/>
      <c r="J317" s="36"/>
      <c r="K317" s="21"/>
      <c r="L317" s="37"/>
      <c r="M317" s="37"/>
      <c r="N317" s="21"/>
      <c r="O317" s="27"/>
      <c r="P317" s="21"/>
      <c r="Q317" s="21"/>
      <c r="R317" s="33"/>
      <c r="S317" s="33"/>
      <c r="T317" s="21"/>
      <c r="U317" s="21"/>
      <c r="V317" s="21"/>
      <c r="W317" s="21"/>
      <c r="X317" s="21"/>
      <c r="Y317" s="21"/>
      <c r="Z317" s="21"/>
      <c r="AA317" s="21"/>
      <c r="AB317" s="21"/>
      <c r="AC317" s="21"/>
      <c r="AD317" s="21"/>
      <c r="AE317" s="21"/>
      <c r="AF317" s="21"/>
      <c r="AG317" s="21"/>
      <c r="AH317" s="21"/>
      <c r="AI317" s="21"/>
      <c r="AJ317" s="21"/>
      <c r="AK317" s="21"/>
      <c r="AL317" s="21"/>
      <c r="AM317" s="21"/>
      <c r="AN317" s="21"/>
      <c r="AO317" s="21"/>
      <c r="AP317" s="29"/>
      <c r="AQ317" s="29"/>
      <c r="AR317" s="21"/>
      <c r="AS317" s="22"/>
      <c r="AT317" s="21"/>
      <c r="AU317" s="21"/>
      <c r="AV317" s="21"/>
      <c r="AW317" s="21"/>
    </row>
    <row r="318" spans="1:49" ht="5.25" customHeight="1" x14ac:dyDescent="0.2">
      <c r="A318" s="21"/>
      <c r="B318" s="21"/>
      <c r="C318" s="21"/>
      <c r="D318" s="21"/>
      <c r="E318" s="21"/>
      <c r="F318" s="21"/>
      <c r="G318" s="21"/>
      <c r="H318" s="21"/>
      <c r="I318" s="21"/>
      <c r="J318" s="21"/>
      <c r="K318" s="21"/>
      <c r="L318" s="21"/>
      <c r="M318" s="21"/>
      <c r="N318" s="21"/>
      <c r="O318" s="21"/>
      <c r="P318" s="21"/>
      <c r="Q318" s="21"/>
      <c r="R318" s="21"/>
      <c r="S318" s="21"/>
      <c r="T318" s="21"/>
      <c r="U318" s="21"/>
      <c r="V318" s="21"/>
      <c r="W318" s="21"/>
      <c r="X318" s="21"/>
      <c r="Y318" s="21"/>
      <c r="Z318" s="21"/>
      <c r="AA318" s="21"/>
      <c r="AB318" s="21"/>
      <c r="AC318" s="21"/>
      <c r="AD318" s="21"/>
      <c r="AE318" s="21"/>
      <c r="AF318" s="21"/>
      <c r="AG318" s="21"/>
      <c r="AH318" s="21"/>
      <c r="AI318" s="21"/>
      <c r="AJ318" s="21"/>
      <c r="AK318" s="21"/>
      <c r="AL318" s="21"/>
      <c r="AM318" s="21"/>
      <c r="AN318" s="21"/>
      <c r="AO318" s="21"/>
      <c r="AP318" s="21"/>
      <c r="AQ318" s="21"/>
      <c r="AR318" s="21"/>
      <c r="AS318" s="21"/>
      <c r="AT318" s="21"/>
      <c r="AU318" s="21"/>
      <c r="AV318" s="21"/>
      <c r="AW318" s="21"/>
    </row>
    <row r="319" spans="1:49" x14ac:dyDescent="0.2">
      <c r="A319" s="35"/>
      <c r="B319" s="35"/>
      <c r="C319" s="21"/>
      <c r="D319" s="36"/>
      <c r="E319" s="36"/>
      <c r="F319" s="36"/>
      <c r="G319" s="36"/>
      <c r="H319" s="36"/>
      <c r="I319" s="36"/>
      <c r="J319" s="36"/>
      <c r="K319" s="21"/>
      <c r="L319" s="37"/>
      <c r="M319" s="37"/>
      <c r="N319" s="21"/>
      <c r="O319" s="27"/>
      <c r="P319" s="21"/>
      <c r="Q319" s="21"/>
      <c r="R319" s="33"/>
      <c r="S319" s="33"/>
      <c r="T319" s="21"/>
      <c r="U319" s="21"/>
      <c r="V319" s="21"/>
      <c r="W319" s="21"/>
      <c r="X319" s="21"/>
      <c r="Y319" s="21"/>
      <c r="Z319" s="21"/>
      <c r="AA319" s="21"/>
      <c r="AB319" s="21"/>
      <c r="AC319" s="21"/>
      <c r="AD319" s="21"/>
      <c r="AE319" s="21"/>
      <c r="AF319" s="21"/>
      <c r="AG319" s="21"/>
      <c r="AH319" s="21"/>
      <c r="AI319" s="21"/>
      <c r="AJ319" s="21"/>
      <c r="AK319" s="21"/>
      <c r="AL319" s="21"/>
      <c r="AM319" s="21"/>
      <c r="AN319" s="21"/>
      <c r="AO319" s="21"/>
      <c r="AP319" s="29"/>
      <c r="AQ319" s="29"/>
      <c r="AR319" s="21"/>
      <c r="AS319" s="22"/>
      <c r="AT319" s="21"/>
      <c r="AU319" s="21"/>
      <c r="AV319" s="21"/>
      <c r="AW319" s="21"/>
    </row>
    <row r="320" spans="1:49" ht="3.75" customHeight="1" x14ac:dyDescent="0.2">
      <c r="A320" s="21"/>
      <c r="B320" s="21"/>
      <c r="C320" s="21"/>
      <c r="D320" s="21"/>
      <c r="E320" s="21"/>
      <c r="F320" s="21"/>
      <c r="G320" s="21"/>
      <c r="H320" s="21"/>
      <c r="I320" s="21"/>
      <c r="J320" s="21"/>
      <c r="K320" s="21"/>
      <c r="L320" s="21"/>
      <c r="M320" s="21"/>
      <c r="N320" s="21"/>
      <c r="O320" s="21"/>
      <c r="P320" s="21"/>
      <c r="Q320" s="21"/>
      <c r="R320" s="21"/>
      <c r="S320" s="21"/>
      <c r="T320" s="21"/>
      <c r="U320" s="21"/>
      <c r="V320" s="21"/>
      <c r="W320" s="21"/>
      <c r="X320" s="21"/>
      <c r="Y320" s="21"/>
      <c r="Z320" s="21"/>
      <c r="AA320" s="21"/>
      <c r="AB320" s="21"/>
      <c r="AC320" s="21"/>
      <c r="AD320" s="21"/>
      <c r="AE320" s="21"/>
      <c r="AF320" s="21"/>
      <c r="AG320" s="21"/>
      <c r="AH320" s="21"/>
      <c r="AI320" s="21"/>
      <c r="AJ320" s="21"/>
      <c r="AK320" s="21"/>
      <c r="AL320" s="21"/>
      <c r="AM320" s="21"/>
      <c r="AN320" s="21"/>
      <c r="AO320" s="21"/>
      <c r="AP320" s="21"/>
      <c r="AQ320" s="21"/>
      <c r="AR320" s="21"/>
      <c r="AS320" s="21"/>
      <c r="AT320" s="21"/>
      <c r="AU320" s="21"/>
      <c r="AV320" s="21"/>
      <c r="AW320" s="21"/>
    </row>
    <row r="321" spans="1:49" x14ac:dyDescent="0.2">
      <c r="A321" s="35"/>
      <c r="B321" s="35"/>
      <c r="C321" s="21"/>
      <c r="D321" s="36"/>
      <c r="E321" s="36"/>
      <c r="F321" s="36"/>
      <c r="G321" s="36"/>
      <c r="H321" s="36"/>
      <c r="I321" s="36"/>
      <c r="J321" s="36"/>
      <c r="K321" s="21"/>
      <c r="L321" s="37"/>
      <c r="M321" s="37"/>
      <c r="N321" s="21"/>
      <c r="O321" s="27"/>
      <c r="P321" s="21"/>
      <c r="Q321" s="21"/>
      <c r="R321" s="33"/>
      <c r="S321" s="33"/>
      <c r="T321" s="21"/>
      <c r="U321" s="21"/>
      <c r="V321" s="21"/>
      <c r="W321" s="21"/>
      <c r="X321" s="21"/>
      <c r="Y321" s="21"/>
      <c r="Z321" s="21"/>
      <c r="AA321" s="21"/>
      <c r="AB321" s="21"/>
      <c r="AC321" s="21"/>
      <c r="AD321" s="21"/>
      <c r="AE321" s="21"/>
      <c r="AF321" s="21"/>
      <c r="AG321" s="21"/>
      <c r="AH321" s="21"/>
      <c r="AI321" s="21"/>
      <c r="AJ321" s="21"/>
      <c r="AK321" s="21"/>
      <c r="AL321" s="21"/>
      <c r="AM321" s="21"/>
      <c r="AN321" s="21"/>
      <c r="AO321" s="21"/>
      <c r="AP321" s="29"/>
      <c r="AQ321" s="29"/>
      <c r="AR321" s="21"/>
      <c r="AS321" s="22"/>
      <c r="AT321" s="21"/>
      <c r="AU321" s="21"/>
      <c r="AV321" s="21"/>
      <c r="AW321" s="21"/>
    </row>
    <row r="322" spans="1:49" ht="4.5" customHeight="1" x14ac:dyDescent="0.2">
      <c r="A322" s="21"/>
      <c r="B322" s="21"/>
      <c r="C322" s="21"/>
      <c r="D322" s="21"/>
      <c r="E322" s="21"/>
      <c r="F322" s="21"/>
      <c r="G322" s="21"/>
      <c r="H322" s="21"/>
      <c r="I322" s="21"/>
      <c r="J322" s="21"/>
      <c r="K322" s="21"/>
      <c r="L322" s="21"/>
      <c r="M322" s="21"/>
      <c r="N322" s="21"/>
      <c r="O322" s="21"/>
      <c r="P322" s="21"/>
      <c r="Q322" s="21"/>
      <c r="R322" s="21"/>
      <c r="S322" s="21"/>
      <c r="T322" s="21"/>
      <c r="U322" s="21"/>
      <c r="V322" s="21"/>
      <c r="W322" s="21"/>
      <c r="X322" s="21"/>
      <c r="Y322" s="21"/>
      <c r="Z322" s="21"/>
      <c r="AA322" s="21"/>
      <c r="AB322" s="21"/>
      <c r="AC322" s="21"/>
      <c r="AD322" s="21"/>
      <c r="AE322" s="21"/>
      <c r="AF322" s="21"/>
      <c r="AG322" s="21"/>
      <c r="AH322" s="21"/>
      <c r="AI322" s="21"/>
      <c r="AJ322" s="21"/>
      <c r="AK322" s="21"/>
      <c r="AL322" s="21"/>
      <c r="AM322" s="21"/>
      <c r="AN322" s="21"/>
      <c r="AO322" s="21"/>
      <c r="AP322" s="21"/>
      <c r="AQ322" s="21"/>
      <c r="AR322" s="21"/>
      <c r="AS322" s="21"/>
      <c r="AT322" s="21"/>
      <c r="AU322" s="21"/>
      <c r="AV322" s="21"/>
      <c r="AW322" s="21"/>
    </row>
    <row r="323" spans="1:49" x14ac:dyDescent="0.2">
      <c r="A323" s="35"/>
      <c r="B323" s="35"/>
      <c r="C323" s="21"/>
      <c r="D323" s="36"/>
      <c r="E323" s="36"/>
      <c r="F323" s="36"/>
      <c r="G323" s="36"/>
      <c r="H323" s="36"/>
      <c r="I323" s="36"/>
      <c r="J323" s="36"/>
      <c r="K323" s="21"/>
      <c r="L323" s="37"/>
      <c r="M323" s="37"/>
      <c r="N323" s="21"/>
      <c r="O323" s="27"/>
      <c r="P323" s="21"/>
      <c r="Q323" s="21"/>
      <c r="R323" s="33"/>
      <c r="S323" s="33"/>
      <c r="T323" s="21"/>
      <c r="U323" s="21"/>
      <c r="V323" s="21"/>
      <c r="W323" s="21"/>
      <c r="X323" s="21"/>
      <c r="Y323" s="21"/>
      <c r="Z323" s="21"/>
      <c r="AA323" s="21"/>
      <c r="AB323" s="21"/>
      <c r="AC323" s="21"/>
      <c r="AD323" s="21"/>
      <c r="AE323" s="21"/>
      <c r="AF323" s="21"/>
      <c r="AG323" s="21"/>
      <c r="AH323" s="21"/>
      <c r="AI323" s="21"/>
      <c r="AJ323" s="21"/>
      <c r="AK323" s="21"/>
      <c r="AL323" s="21"/>
      <c r="AM323" s="21"/>
      <c r="AN323" s="21"/>
      <c r="AO323" s="21"/>
      <c r="AP323" s="29"/>
      <c r="AQ323" s="29"/>
      <c r="AR323" s="21"/>
      <c r="AS323" s="22"/>
      <c r="AT323" s="21"/>
      <c r="AU323" s="21"/>
      <c r="AV323" s="21"/>
      <c r="AW323" s="21"/>
    </row>
    <row r="324" spans="1:49" ht="3.75" customHeight="1" x14ac:dyDescent="0.2">
      <c r="A324" s="21"/>
      <c r="B324" s="21"/>
      <c r="C324" s="21"/>
      <c r="D324" s="21"/>
      <c r="E324" s="21"/>
      <c r="F324" s="21"/>
      <c r="G324" s="21"/>
      <c r="H324" s="21"/>
      <c r="I324" s="21"/>
      <c r="J324" s="21"/>
      <c r="K324" s="21"/>
      <c r="L324" s="21"/>
      <c r="M324" s="21"/>
      <c r="N324" s="21"/>
      <c r="O324" s="21"/>
      <c r="P324" s="21"/>
      <c r="Q324" s="21"/>
      <c r="R324" s="21"/>
      <c r="S324" s="21"/>
      <c r="T324" s="21"/>
      <c r="U324" s="21"/>
      <c r="V324" s="21"/>
      <c r="W324" s="21"/>
      <c r="X324" s="21"/>
      <c r="Y324" s="21"/>
      <c r="Z324" s="21"/>
      <c r="AA324" s="21"/>
      <c r="AB324" s="21"/>
      <c r="AC324" s="21"/>
      <c r="AD324" s="21"/>
      <c r="AE324" s="21"/>
      <c r="AF324" s="21"/>
      <c r="AG324" s="21"/>
      <c r="AH324" s="21"/>
      <c r="AI324" s="21"/>
      <c r="AJ324" s="21"/>
      <c r="AK324" s="21"/>
      <c r="AL324" s="21"/>
      <c r="AM324" s="21"/>
      <c r="AN324" s="21"/>
      <c r="AO324" s="21"/>
      <c r="AP324" s="21"/>
      <c r="AQ324" s="21"/>
      <c r="AR324" s="21"/>
      <c r="AS324" s="21"/>
      <c r="AT324" s="21"/>
      <c r="AU324" s="21"/>
      <c r="AV324" s="21"/>
      <c r="AW324" s="21"/>
    </row>
    <row r="325" spans="1:49" x14ac:dyDescent="0.2">
      <c r="A325" s="35"/>
      <c r="B325" s="35"/>
      <c r="C325" s="21"/>
      <c r="D325" s="36"/>
      <c r="E325" s="36"/>
      <c r="F325" s="36"/>
      <c r="G325" s="36"/>
      <c r="H325" s="36"/>
      <c r="I325" s="36"/>
      <c r="J325" s="36"/>
      <c r="K325" s="21"/>
      <c r="L325" s="37"/>
      <c r="M325" s="37"/>
      <c r="N325" s="21"/>
      <c r="O325" s="27"/>
      <c r="P325" s="21"/>
      <c r="Q325" s="21"/>
      <c r="R325" s="33"/>
      <c r="S325" s="33"/>
      <c r="T325" s="21"/>
      <c r="U325" s="21"/>
      <c r="V325" s="21"/>
      <c r="W325" s="21"/>
      <c r="X325" s="21"/>
      <c r="Y325" s="21"/>
      <c r="Z325" s="21"/>
      <c r="AA325" s="21"/>
      <c r="AB325" s="21"/>
      <c r="AC325" s="21"/>
      <c r="AD325" s="21"/>
      <c r="AE325" s="21"/>
      <c r="AF325" s="21"/>
      <c r="AG325" s="21"/>
      <c r="AH325" s="21"/>
      <c r="AI325" s="21"/>
      <c r="AJ325" s="21"/>
      <c r="AK325" s="21"/>
      <c r="AL325" s="21"/>
      <c r="AM325" s="21"/>
      <c r="AN325" s="21"/>
      <c r="AO325" s="21"/>
      <c r="AP325" s="29"/>
      <c r="AQ325" s="29"/>
      <c r="AR325" s="21"/>
      <c r="AS325" s="22"/>
      <c r="AT325" s="21"/>
      <c r="AU325" s="21"/>
      <c r="AV325" s="21"/>
      <c r="AW325" s="21"/>
    </row>
    <row r="326" spans="1:49" ht="4.5" customHeight="1" x14ac:dyDescent="0.2">
      <c r="A326" s="21"/>
      <c r="B326" s="21"/>
      <c r="C326" s="21"/>
      <c r="D326" s="21"/>
      <c r="E326" s="21"/>
      <c r="F326" s="21"/>
      <c r="G326" s="21"/>
      <c r="H326" s="21"/>
      <c r="I326" s="21"/>
      <c r="J326" s="21"/>
      <c r="K326" s="21"/>
      <c r="L326" s="21"/>
      <c r="M326" s="21"/>
      <c r="N326" s="21"/>
      <c r="O326" s="21"/>
      <c r="P326" s="21"/>
      <c r="Q326" s="21"/>
      <c r="R326" s="21"/>
      <c r="S326" s="21"/>
      <c r="T326" s="21"/>
      <c r="U326" s="21"/>
      <c r="V326" s="21"/>
      <c r="W326" s="21"/>
      <c r="X326" s="21"/>
      <c r="Y326" s="21"/>
      <c r="Z326" s="21"/>
      <c r="AA326" s="21"/>
      <c r="AB326" s="21"/>
      <c r="AC326" s="21"/>
      <c r="AD326" s="21"/>
      <c r="AE326" s="21"/>
      <c r="AF326" s="21"/>
      <c r="AG326" s="21"/>
      <c r="AH326" s="21"/>
      <c r="AI326" s="21"/>
      <c r="AJ326" s="21"/>
      <c r="AK326" s="21"/>
      <c r="AL326" s="21"/>
      <c r="AM326" s="21"/>
      <c r="AN326" s="21"/>
      <c r="AO326" s="21"/>
      <c r="AP326" s="21"/>
      <c r="AQ326" s="21"/>
      <c r="AR326" s="21"/>
      <c r="AS326" s="21"/>
      <c r="AT326" s="21"/>
      <c r="AU326" s="21"/>
      <c r="AV326" s="21"/>
      <c r="AW326" s="21"/>
    </row>
    <row r="327" spans="1:49" x14ac:dyDescent="0.2">
      <c r="A327" s="35"/>
      <c r="B327" s="35"/>
      <c r="C327" s="21"/>
      <c r="D327" s="36"/>
      <c r="E327" s="36"/>
      <c r="F327" s="36"/>
      <c r="G327" s="36"/>
      <c r="H327" s="36"/>
      <c r="I327" s="36"/>
      <c r="J327" s="36"/>
      <c r="K327" s="21"/>
      <c r="L327" s="37"/>
      <c r="M327" s="37"/>
      <c r="N327" s="21"/>
      <c r="O327" s="27"/>
      <c r="P327" s="21"/>
      <c r="Q327" s="21"/>
      <c r="R327" s="33"/>
      <c r="S327" s="33"/>
      <c r="T327" s="21"/>
      <c r="U327" s="21"/>
      <c r="V327" s="21"/>
      <c r="W327" s="21"/>
      <c r="X327" s="21"/>
      <c r="Y327" s="21"/>
      <c r="Z327" s="21"/>
      <c r="AA327" s="21"/>
      <c r="AB327" s="21"/>
      <c r="AC327" s="21"/>
      <c r="AD327" s="21"/>
      <c r="AE327" s="21"/>
      <c r="AF327" s="21"/>
      <c r="AG327" s="21"/>
      <c r="AH327" s="21"/>
      <c r="AI327" s="21"/>
      <c r="AJ327" s="21"/>
      <c r="AK327" s="21"/>
      <c r="AL327" s="21"/>
      <c r="AM327" s="21"/>
      <c r="AN327" s="21"/>
      <c r="AO327" s="21"/>
      <c r="AP327" s="29"/>
      <c r="AQ327" s="29"/>
      <c r="AR327" s="21"/>
      <c r="AS327" s="22"/>
      <c r="AT327" s="21"/>
      <c r="AU327" s="21"/>
      <c r="AV327" s="21"/>
      <c r="AW327" s="21"/>
    </row>
    <row r="328" spans="1:49" ht="3.75" customHeight="1" x14ac:dyDescent="0.2">
      <c r="A328" s="21"/>
      <c r="B328" s="21"/>
      <c r="C328" s="21"/>
      <c r="D328" s="21"/>
      <c r="E328" s="21"/>
      <c r="F328" s="21"/>
      <c r="G328" s="21"/>
      <c r="H328" s="21"/>
      <c r="I328" s="21"/>
      <c r="J328" s="21"/>
      <c r="K328" s="21"/>
      <c r="L328" s="21"/>
      <c r="M328" s="21"/>
      <c r="N328" s="21"/>
      <c r="O328" s="21"/>
      <c r="P328" s="21"/>
      <c r="Q328" s="21"/>
      <c r="R328" s="21"/>
      <c r="S328" s="21"/>
      <c r="T328" s="21"/>
      <c r="U328" s="21"/>
      <c r="V328" s="21"/>
      <c r="W328" s="21"/>
      <c r="X328" s="21"/>
      <c r="Y328" s="21"/>
      <c r="Z328" s="21"/>
      <c r="AA328" s="21"/>
      <c r="AB328" s="21"/>
      <c r="AC328" s="21"/>
      <c r="AD328" s="21"/>
      <c r="AE328" s="21"/>
      <c r="AF328" s="21"/>
      <c r="AG328" s="21"/>
      <c r="AH328" s="21"/>
      <c r="AI328" s="21"/>
      <c r="AJ328" s="21"/>
      <c r="AK328" s="21"/>
      <c r="AL328" s="21"/>
      <c r="AM328" s="21"/>
      <c r="AN328" s="21"/>
      <c r="AO328" s="21"/>
      <c r="AP328" s="21"/>
      <c r="AQ328" s="21"/>
      <c r="AR328" s="21"/>
      <c r="AS328" s="21"/>
      <c r="AT328" s="21"/>
      <c r="AU328" s="21"/>
      <c r="AV328" s="21"/>
      <c r="AW328" s="21"/>
    </row>
    <row r="329" spans="1:49" x14ac:dyDescent="0.2">
      <c r="A329" s="35"/>
      <c r="B329" s="35"/>
      <c r="C329" s="21"/>
      <c r="D329" s="36"/>
      <c r="E329" s="36"/>
      <c r="F329" s="36"/>
      <c r="G329" s="36"/>
      <c r="H329" s="36"/>
      <c r="I329" s="36"/>
      <c r="J329" s="36"/>
      <c r="K329" s="21"/>
      <c r="L329" s="37"/>
      <c r="M329" s="37"/>
      <c r="N329" s="21"/>
      <c r="O329" s="27"/>
      <c r="P329" s="21"/>
      <c r="Q329" s="21"/>
      <c r="R329" s="33"/>
      <c r="S329" s="33"/>
      <c r="T329" s="21"/>
      <c r="U329" s="21"/>
      <c r="V329" s="21"/>
      <c r="W329" s="21"/>
      <c r="X329" s="21"/>
      <c r="Y329" s="21"/>
      <c r="Z329" s="21"/>
      <c r="AA329" s="21"/>
      <c r="AB329" s="21"/>
      <c r="AC329" s="21"/>
      <c r="AD329" s="21"/>
      <c r="AE329" s="21"/>
      <c r="AF329" s="21"/>
      <c r="AG329" s="21"/>
      <c r="AH329" s="21"/>
      <c r="AI329" s="21"/>
      <c r="AJ329" s="21"/>
      <c r="AK329" s="21"/>
      <c r="AL329" s="21"/>
      <c r="AM329" s="21"/>
      <c r="AN329" s="21"/>
      <c r="AO329" s="21"/>
      <c r="AP329" s="29"/>
      <c r="AQ329" s="29"/>
      <c r="AR329" s="21"/>
      <c r="AS329" s="22"/>
      <c r="AT329" s="21"/>
      <c r="AU329" s="21"/>
      <c r="AV329" s="21"/>
      <c r="AW329" s="21"/>
    </row>
    <row r="330" spans="1:49" ht="3.75" customHeight="1" x14ac:dyDescent="0.2">
      <c r="A330" s="21"/>
      <c r="B330" s="21"/>
      <c r="C330" s="21"/>
      <c r="D330" s="21"/>
      <c r="E330" s="21"/>
      <c r="F330" s="21"/>
      <c r="G330" s="21"/>
      <c r="H330" s="21"/>
      <c r="I330" s="21"/>
      <c r="J330" s="21"/>
      <c r="K330" s="21"/>
      <c r="L330" s="21"/>
      <c r="M330" s="21"/>
      <c r="N330" s="21"/>
      <c r="O330" s="21"/>
      <c r="P330" s="21"/>
      <c r="Q330" s="21"/>
      <c r="R330" s="21"/>
      <c r="S330" s="21"/>
      <c r="T330" s="21"/>
      <c r="U330" s="21"/>
      <c r="V330" s="21"/>
      <c r="W330" s="21"/>
      <c r="X330" s="21"/>
      <c r="Y330" s="21"/>
      <c r="Z330" s="21"/>
      <c r="AA330" s="21"/>
      <c r="AB330" s="21"/>
      <c r="AC330" s="21"/>
      <c r="AD330" s="21"/>
      <c r="AE330" s="21"/>
      <c r="AF330" s="21"/>
      <c r="AG330" s="21"/>
      <c r="AH330" s="21"/>
      <c r="AI330" s="21"/>
      <c r="AJ330" s="21"/>
      <c r="AK330" s="21"/>
      <c r="AL330" s="21"/>
      <c r="AM330" s="21"/>
      <c r="AN330" s="21"/>
      <c r="AO330" s="21"/>
      <c r="AP330" s="21"/>
      <c r="AQ330" s="21"/>
      <c r="AR330" s="21"/>
      <c r="AS330" s="21"/>
      <c r="AT330" s="21"/>
      <c r="AU330" s="21"/>
      <c r="AV330" s="21"/>
      <c r="AW330" s="21"/>
    </row>
    <row r="331" spans="1:49" x14ac:dyDescent="0.2">
      <c r="A331" s="35"/>
      <c r="B331" s="35"/>
      <c r="C331" s="21"/>
      <c r="D331" s="36"/>
      <c r="E331" s="36"/>
      <c r="F331" s="36"/>
      <c r="G331" s="36"/>
      <c r="H331" s="36"/>
      <c r="I331" s="36"/>
      <c r="J331" s="36"/>
      <c r="K331" s="21"/>
      <c r="L331" s="37"/>
      <c r="M331" s="37"/>
      <c r="N331" s="21"/>
      <c r="O331" s="27"/>
      <c r="P331" s="21"/>
      <c r="Q331" s="21"/>
      <c r="R331" s="33"/>
      <c r="S331" s="33"/>
      <c r="T331" s="21"/>
      <c r="U331" s="21"/>
      <c r="V331" s="21"/>
      <c r="W331" s="21"/>
      <c r="X331" s="21"/>
      <c r="Y331" s="21"/>
      <c r="Z331" s="21"/>
      <c r="AA331" s="21"/>
      <c r="AB331" s="21"/>
      <c r="AC331" s="21"/>
      <c r="AD331" s="21"/>
      <c r="AE331" s="21"/>
      <c r="AF331" s="21"/>
      <c r="AG331" s="21"/>
      <c r="AH331" s="21"/>
      <c r="AI331" s="21"/>
      <c r="AJ331" s="21"/>
      <c r="AK331" s="21"/>
      <c r="AL331" s="21"/>
      <c r="AM331" s="21"/>
      <c r="AN331" s="21"/>
      <c r="AO331" s="21"/>
      <c r="AP331" s="29"/>
      <c r="AQ331" s="29"/>
      <c r="AR331" s="21"/>
      <c r="AS331" s="22"/>
      <c r="AT331" s="21"/>
      <c r="AU331" s="21"/>
      <c r="AV331" s="21"/>
      <c r="AW331" s="21"/>
    </row>
    <row r="332" spans="1:49" ht="3.75" customHeight="1" x14ac:dyDescent="0.2">
      <c r="A332" s="21"/>
      <c r="B332" s="21"/>
      <c r="C332" s="21"/>
      <c r="D332" s="21"/>
      <c r="E332" s="21"/>
      <c r="F332" s="21"/>
      <c r="G332" s="21"/>
      <c r="H332" s="21"/>
      <c r="I332" s="21"/>
      <c r="J332" s="21"/>
      <c r="K332" s="21"/>
      <c r="L332" s="21"/>
      <c r="M332" s="21"/>
      <c r="N332" s="21"/>
      <c r="O332" s="21"/>
      <c r="P332" s="21"/>
      <c r="Q332" s="21"/>
      <c r="R332" s="21"/>
      <c r="S332" s="21"/>
      <c r="T332" s="21"/>
      <c r="U332" s="21"/>
      <c r="V332" s="21"/>
      <c r="W332" s="21"/>
      <c r="X332" s="21"/>
      <c r="Y332" s="21"/>
      <c r="Z332" s="21"/>
      <c r="AA332" s="21"/>
      <c r="AB332" s="21"/>
      <c r="AC332" s="21"/>
      <c r="AD332" s="21"/>
      <c r="AE332" s="21"/>
      <c r="AF332" s="21"/>
      <c r="AG332" s="21"/>
      <c r="AH332" s="21"/>
      <c r="AI332" s="21"/>
      <c r="AJ332" s="21"/>
      <c r="AK332" s="21"/>
      <c r="AL332" s="21"/>
      <c r="AM332" s="21"/>
      <c r="AN332" s="21"/>
      <c r="AO332" s="21"/>
      <c r="AP332" s="21"/>
      <c r="AQ332" s="21"/>
      <c r="AR332" s="21"/>
      <c r="AS332" s="21"/>
      <c r="AT332" s="21"/>
      <c r="AU332" s="21"/>
      <c r="AV332" s="21"/>
      <c r="AW332" s="21"/>
    </row>
    <row r="333" spans="1:49" x14ac:dyDescent="0.2">
      <c r="A333" s="35"/>
      <c r="B333" s="35"/>
      <c r="C333" s="21"/>
      <c r="D333" s="36"/>
      <c r="E333" s="36"/>
      <c r="F333" s="36"/>
      <c r="G333" s="36"/>
      <c r="H333" s="36"/>
      <c r="I333" s="36"/>
      <c r="J333" s="36"/>
      <c r="K333" s="21"/>
      <c r="L333" s="37"/>
      <c r="M333" s="37"/>
      <c r="N333" s="21"/>
      <c r="O333" s="27"/>
      <c r="P333" s="21"/>
      <c r="Q333" s="21"/>
      <c r="R333" s="33"/>
      <c r="S333" s="33"/>
      <c r="T333" s="21"/>
      <c r="U333" s="21"/>
      <c r="V333" s="21"/>
      <c r="W333" s="21"/>
      <c r="X333" s="21"/>
      <c r="Y333" s="21"/>
      <c r="Z333" s="21"/>
      <c r="AA333" s="21"/>
      <c r="AB333" s="21"/>
      <c r="AC333" s="21"/>
      <c r="AD333" s="21"/>
      <c r="AE333" s="21"/>
      <c r="AF333" s="21"/>
      <c r="AG333" s="21"/>
      <c r="AH333" s="21"/>
      <c r="AI333" s="21"/>
      <c r="AJ333" s="21"/>
      <c r="AK333" s="21"/>
      <c r="AL333" s="21"/>
      <c r="AM333" s="21"/>
      <c r="AN333" s="21"/>
      <c r="AO333" s="21"/>
      <c r="AP333" s="29"/>
      <c r="AQ333" s="29"/>
      <c r="AR333" s="21"/>
      <c r="AS333" s="22"/>
      <c r="AT333" s="21"/>
      <c r="AU333" s="21"/>
      <c r="AV333" s="21"/>
      <c r="AW333" s="21"/>
    </row>
    <row r="334" spans="1:49" ht="5.25" customHeight="1" x14ac:dyDescent="0.2">
      <c r="A334" s="21"/>
      <c r="B334" s="21"/>
      <c r="C334" s="21"/>
      <c r="D334" s="21"/>
      <c r="E334" s="21"/>
      <c r="F334" s="21"/>
      <c r="G334" s="21"/>
      <c r="H334" s="21"/>
      <c r="I334" s="21"/>
      <c r="J334" s="21"/>
      <c r="K334" s="21"/>
      <c r="L334" s="21"/>
      <c r="M334" s="21"/>
      <c r="N334" s="21"/>
      <c r="O334" s="21"/>
      <c r="P334" s="21"/>
      <c r="Q334" s="21"/>
      <c r="R334" s="21"/>
      <c r="S334" s="21"/>
      <c r="T334" s="21"/>
      <c r="U334" s="21"/>
      <c r="V334" s="21"/>
      <c r="W334" s="21"/>
      <c r="X334" s="21"/>
      <c r="Y334" s="21"/>
      <c r="Z334" s="21"/>
      <c r="AA334" s="21"/>
      <c r="AB334" s="21"/>
      <c r="AC334" s="21"/>
      <c r="AD334" s="21"/>
      <c r="AE334" s="21"/>
      <c r="AF334" s="21"/>
      <c r="AG334" s="21"/>
      <c r="AH334" s="21"/>
      <c r="AI334" s="21"/>
      <c r="AJ334" s="21"/>
      <c r="AK334" s="21"/>
      <c r="AL334" s="21"/>
      <c r="AM334" s="21"/>
      <c r="AN334" s="21"/>
      <c r="AO334" s="21"/>
      <c r="AP334" s="21"/>
      <c r="AQ334" s="21"/>
      <c r="AR334" s="21"/>
      <c r="AS334" s="21"/>
      <c r="AT334" s="21"/>
      <c r="AU334" s="21"/>
      <c r="AV334" s="21"/>
      <c r="AW334" s="21"/>
    </row>
    <row r="335" spans="1:49" x14ac:dyDescent="0.2">
      <c r="A335" s="35"/>
      <c r="B335" s="35"/>
      <c r="C335" s="21"/>
      <c r="D335" s="36"/>
      <c r="E335" s="36"/>
      <c r="F335" s="36"/>
      <c r="G335" s="36"/>
      <c r="H335" s="36"/>
      <c r="I335" s="36"/>
      <c r="J335" s="36"/>
      <c r="K335" s="21"/>
      <c r="L335" s="37"/>
      <c r="M335" s="37"/>
      <c r="N335" s="21"/>
      <c r="O335" s="27"/>
      <c r="P335" s="21"/>
      <c r="Q335" s="21"/>
      <c r="R335" s="33"/>
      <c r="S335" s="33"/>
      <c r="T335" s="21"/>
      <c r="U335" s="21"/>
      <c r="V335" s="21"/>
      <c r="W335" s="21"/>
      <c r="X335" s="21"/>
      <c r="Y335" s="21"/>
      <c r="Z335" s="21"/>
      <c r="AA335" s="21"/>
      <c r="AB335" s="21"/>
      <c r="AC335" s="21"/>
      <c r="AD335" s="21"/>
      <c r="AE335" s="21"/>
      <c r="AF335" s="21"/>
      <c r="AG335" s="21"/>
      <c r="AH335" s="21"/>
      <c r="AI335" s="21"/>
      <c r="AJ335" s="21"/>
      <c r="AK335" s="21"/>
      <c r="AL335" s="21"/>
      <c r="AM335" s="21"/>
      <c r="AN335" s="21"/>
      <c r="AO335" s="21"/>
      <c r="AP335" s="29"/>
      <c r="AQ335" s="29"/>
      <c r="AR335" s="21"/>
      <c r="AS335" s="22"/>
      <c r="AT335" s="21"/>
      <c r="AU335" s="21"/>
      <c r="AV335" s="21"/>
      <c r="AW335" s="21"/>
    </row>
    <row r="336" spans="1:49" ht="4.5" customHeight="1" x14ac:dyDescent="0.2">
      <c r="A336" s="30"/>
      <c r="B336" s="30"/>
      <c r="C336" s="21"/>
      <c r="D336" s="31"/>
      <c r="E336" s="31"/>
      <c r="F336" s="31"/>
      <c r="G336" s="31"/>
      <c r="H336" s="31"/>
      <c r="I336" s="31"/>
      <c r="J336" s="31"/>
      <c r="K336" s="21"/>
      <c r="L336" s="32"/>
      <c r="M336" s="32"/>
      <c r="N336" s="21"/>
      <c r="O336" s="27"/>
      <c r="P336" s="21"/>
      <c r="Q336" s="21"/>
      <c r="R336" s="33"/>
      <c r="S336" s="33"/>
      <c r="T336" s="21"/>
      <c r="U336" s="21"/>
      <c r="V336" s="21"/>
      <c r="W336" s="21"/>
      <c r="X336" s="21"/>
      <c r="Y336" s="21"/>
      <c r="Z336" s="21"/>
      <c r="AA336" s="21"/>
      <c r="AB336" s="21"/>
      <c r="AC336" s="21"/>
      <c r="AD336" s="21"/>
      <c r="AE336" s="21"/>
      <c r="AF336" s="21"/>
      <c r="AG336" s="21"/>
      <c r="AH336" s="21"/>
      <c r="AI336" s="21"/>
      <c r="AJ336" s="21"/>
      <c r="AK336" s="21"/>
      <c r="AL336" s="21"/>
      <c r="AM336" s="21"/>
      <c r="AN336" s="21"/>
      <c r="AO336" s="21"/>
      <c r="AP336" s="34"/>
      <c r="AQ336" s="34"/>
      <c r="AR336" s="21"/>
      <c r="AS336" s="22"/>
      <c r="AT336" s="21"/>
      <c r="AU336" s="21"/>
      <c r="AV336" s="21"/>
      <c r="AW336" s="21"/>
    </row>
    <row r="337" spans="1:49" x14ac:dyDescent="0.2">
      <c r="A337" s="35"/>
      <c r="B337" s="35"/>
      <c r="C337" s="21"/>
      <c r="D337" s="36"/>
      <c r="E337" s="36"/>
      <c r="F337" s="36"/>
      <c r="G337" s="36"/>
      <c r="H337" s="36"/>
      <c r="I337" s="36"/>
      <c r="J337" s="36"/>
      <c r="K337" s="21"/>
      <c r="L337" s="37"/>
      <c r="M337" s="37"/>
      <c r="N337" s="21"/>
      <c r="O337" s="27"/>
      <c r="P337" s="21"/>
      <c r="Q337" s="21"/>
      <c r="R337" s="33"/>
      <c r="S337" s="33"/>
      <c r="T337" s="21"/>
      <c r="U337" s="21"/>
      <c r="V337" s="21"/>
      <c r="W337" s="21"/>
      <c r="X337" s="21"/>
      <c r="Y337" s="21"/>
      <c r="Z337" s="21"/>
      <c r="AA337" s="21"/>
      <c r="AB337" s="21"/>
      <c r="AC337" s="21"/>
      <c r="AD337" s="21"/>
      <c r="AE337" s="21"/>
      <c r="AF337" s="21"/>
      <c r="AG337" s="21"/>
      <c r="AH337" s="21"/>
      <c r="AI337" s="21"/>
      <c r="AJ337" s="21"/>
      <c r="AK337" s="21"/>
      <c r="AL337" s="21"/>
      <c r="AM337" s="21"/>
      <c r="AN337" s="21"/>
      <c r="AO337" s="21"/>
      <c r="AP337" s="29"/>
      <c r="AQ337" s="29"/>
      <c r="AR337" s="21"/>
      <c r="AS337" s="22"/>
      <c r="AT337" s="21"/>
      <c r="AU337" s="21"/>
      <c r="AV337" s="21"/>
      <c r="AW337" s="21"/>
    </row>
    <row r="338" spans="1:49" ht="3.75" customHeight="1" x14ac:dyDescent="0.2">
      <c r="A338" s="30"/>
      <c r="B338" s="30"/>
      <c r="C338" s="21"/>
      <c r="D338" s="31"/>
      <c r="E338" s="31"/>
      <c r="F338" s="31"/>
      <c r="G338" s="31"/>
      <c r="H338" s="31"/>
      <c r="I338" s="31"/>
      <c r="J338" s="31"/>
      <c r="K338" s="21"/>
      <c r="L338" s="32"/>
      <c r="M338" s="32"/>
      <c r="N338" s="21"/>
      <c r="O338" s="27"/>
      <c r="P338" s="21"/>
      <c r="Q338" s="21"/>
      <c r="R338" s="33"/>
      <c r="S338" s="33"/>
      <c r="T338" s="21"/>
      <c r="U338" s="21"/>
      <c r="V338" s="21"/>
      <c r="W338" s="21"/>
      <c r="X338" s="21"/>
      <c r="Y338" s="21"/>
      <c r="Z338" s="21"/>
      <c r="AA338" s="21"/>
      <c r="AB338" s="21"/>
      <c r="AC338" s="21"/>
      <c r="AD338" s="21"/>
      <c r="AE338" s="21"/>
      <c r="AF338" s="21"/>
      <c r="AG338" s="21"/>
      <c r="AH338" s="21"/>
      <c r="AI338" s="21"/>
      <c r="AJ338" s="21"/>
      <c r="AK338" s="21"/>
      <c r="AL338" s="21"/>
      <c r="AM338" s="21"/>
      <c r="AN338" s="21"/>
      <c r="AO338" s="21"/>
      <c r="AP338" s="34"/>
      <c r="AQ338" s="34"/>
      <c r="AR338" s="21"/>
      <c r="AS338" s="22"/>
      <c r="AT338" s="21"/>
      <c r="AU338" s="21"/>
      <c r="AV338" s="21"/>
      <c r="AW338" s="21"/>
    </row>
    <row r="339" spans="1:49" x14ac:dyDescent="0.2">
      <c r="A339" s="35"/>
      <c r="B339" s="35"/>
      <c r="C339" s="21"/>
      <c r="D339" s="36"/>
      <c r="E339" s="36"/>
      <c r="F339" s="36"/>
      <c r="G339" s="36"/>
      <c r="H339" s="36"/>
      <c r="I339" s="36"/>
      <c r="J339" s="36"/>
      <c r="K339" s="21"/>
      <c r="L339" s="37"/>
      <c r="M339" s="37"/>
      <c r="N339" s="21"/>
      <c r="O339" s="27"/>
      <c r="P339" s="21"/>
      <c r="Q339" s="21"/>
      <c r="R339" s="33"/>
      <c r="S339" s="33"/>
      <c r="T339" s="21"/>
      <c r="U339" s="21"/>
      <c r="V339" s="21"/>
      <c r="W339" s="21"/>
      <c r="X339" s="21"/>
      <c r="Y339" s="21"/>
      <c r="Z339" s="21"/>
      <c r="AA339" s="21"/>
      <c r="AB339" s="21"/>
      <c r="AC339" s="21"/>
      <c r="AD339" s="21"/>
      <c r="AE339" s="21"/>
      <c r="AF339" s="21"/>
      <c r="AG339" s="21"/>
      <c r="AH339" s="21"/>
      <c r="AI339" s="21"/>
      <c r="AJ339" s="21"/>
      <c r="AK339" s="21"/>
      <c r="AL339" s="21"/>
      <c r="AM339" s="21"/>
      <c r="AN339" s="21"/>
      <c r="AO339" s="21"/>
      <c r="AP339" s="29"/>
      <c r="AQ339" s="29"/>
      <c r="AR339" s="21"/>
      <c r="AS339" s="22"/>
      <c r="AT339" s="21"/>
      <c r="AU339" s="21"/>
      <c r="AV339" s="21"/>
      <c r="AW339" s="21"/>
    </row>
    <row r="340" spans="1:49" ht="3.75" customHeight="1" x14ac:dyDescent="0.2">
      <c r="A340" s="30"/>
      <c r="B340" s="30"/>
      <c r="C340" s="21"/>
      <c r="D340" s="31"/>
      <c r="E340" s="31"/>
      <c r="F340" s="31"/>
      <c r="G340" s="31"/>
      <c r="H340" s="31"/>
      <c r="I340" s="31"/>
      <c r="J340" s="31"/>
      <c r="K340" s="21"/>
      <c r="L340" s="32"/>
      <c r="M340" s="32"/>
      <c r="N340" s="21"/>
      <c r="O340" s="27"/>
      <c r="P340" s="21"/>
      <c r="Q340" s="21"/>
      <c r="R340" s="33"/>
      <c r="S340" s="33"/>
      <c r="T340" s="21"/>
      <c r="U340" s="21"/>
      <c r="V340" s="21"/>
      <c r="W340" s="21"/>
      <c r="X340" s="21"/>
      <c r="Y340" s="21"/>
      <c r="Z340" s="21"/>
      <c r="AA340" s="21"/>
      <c r="AB340" s="21"/>
      <c r="AC340" s="21"/>
      <c r="AD340" s="21"/>
      <c r="AE340" s="21"/>
      <c r="AF340" s="21"/>
      <c r="AG340" s="21"/>
      <c r="AH340" s="21"/>
      <c r="AI340" s="21"/>
      <c r="AJ340" s="21"/>
      <c r="AK340" s="21"/>
      <c r="AL340" s="21"/>
      <c r="AM340" s="21"/>
      <c r="AN340" s="21"/>
      <c r="AO340" s="21"/>
      <c r="AP340" s="34"/>
      <c r="AQ340" s="34"/>
      <c r="AR340" s="21"/>
      <c r="AS340" s="22"/>
      <c r="AT340" s="21"/>
      <c r="AU340" s="21"/>
      <c r="AV340" s="21"/>
      <c r="AW340" s="21"/>
    </row>
    <row r="341" spans="1:49" x14ac:dyDescent="0.2">
      <c r="A341" s="35"/>
      <c r="B341" s="35"/>
      <c r="C341" s="21"/>
      <c r="D341" s="36"/>
      <c r="E341" s="36"/>
      <c r="F341" s="36"/>
      <c r="G341" s="36"/>
      <c r="H341" s="36"/>
      <c r="I341" s="36"/>
      <c r="J341" s="36"/>
      <c r="K341" s="21"/>
      <c r="L341" s="37"/>
      <c r="M341" s="37"/>
      <c r="N341" s="21"/>
      <c r="O341" s="27"/>
      <c r="P341" s="21"/>
      <c r="Q341" s="21"/>
      <c r="R341" s="33"/>
      <c r="S341" s="33"/>
      <c r="T341" s="21"/>
      <c r="U341" s="21"/>
      <c r="V341" s="21"/>
      <c r="W341" s="21"/>
      <c r="X341" s="21"/>
      <c r="Y341" s="21"/>
      <c r="Z341" s="21"/>
      <c r="AA341" s="21"/>
      <c r="AB341" s="21"/>
      <c r="AC341" s="21"/>
      <c r="AD341" s="21"/>
      <c r="AE341" s="21"/>
      <c r="AF341" s="21"/>
      <c r="AG341" s="21"/>
      <c r="AH341" s="21"/>
      <c r="AI341" s="21"/>
      <c r="AJ341" s="21"/>
      <c r="AK341" s="21"/>
      <c r="AL341" s="21"/>
      <c r="AM341" s="21"/>
      <c r="AN341" s="21"/>
      <c r="AO341" s="21"/>
      <c r="AP341" s="29"/>
      <c r="AQ341" s="29"/>
      <c r="AR341" s="21"/>
      <c r="AS341" s="22"/>
      <c r="AT341" s="21"/>
      <c r="AU341" s="21"/>
      <c r="AV341" s="21"/>
      <c r="AW341" s="21"/>
    </row>
    <row r="342" spans="1:49" ht="3.75" customHeight="1" x14ac:dyDescent="0.2">
      <c r="A342" s="30"/>
      <c r="B342" s="30"/>
      <c r="C342" s="21"/>
      <c r="D342" s="31"/>
      <c r="E342" s="31"/>
      <c r="F342" s="31"/>
      <c r="G342" s="31"/>
      <c r="H342" s="31"/>
      <c r="I342" s="31"/>
      <c r="J342" s="31"/>
      <c r="K342" s="21"/>
      <c r="L342" s="32"/>
      <c r="M342" s="32"/>
      <c r="N342" s="21"/>
      <c r="O342" s="27"/>
      <c r="P342" s="21"/>
      <c r="Q342" s="21"/>
      <c r="R342" s="33"/>
      <c r="S342" s="33"/>
      <c r="T342" s="21"/>
      <c r="U342" s="21"/>
      <c r="V342" s="21"/>
      <c r="W342" s="21"/>
      <c r="X342" s="21"/>
      <c r="Y342" s="21"/>
      <c r="Z342" s="21"/>
      <c r="AA342" s="21"/>
      <c r="AB342" s="21"/>
      <c r="AC342" s="21"/>
      <c r="AD342" s="21"/>
      <c r="AE342" s="21"/>
      <c r="AF342" s="21"/>
      <c r="AG342" s="21"/>
      <c r="AH342" s="21"/>
      <c r="AI342" s="21"/>
      <c r="AJ342" s="21"/>
      <c r="AK342" s="21"/>
      <c r="AL342" s="21"/>
      <c r="AM342" s="21"/>
      <c r="AN342" s="21"/>
      <c r="AO342" s="21"/>
      <c r="AP342" s="34"/>
      <c r="AQ342" s="34"/>
      <c r="AR342" s="21"/>
      <c r="AS342" s="22"/>
      <c r="AT342" s="21"/>
      <c r="AU342" s="21"/>
      <c r="AV342" s="21"/>
      <c r="AW342" s="21"/>
    </row>
    <row r="343" spans="1:49" x14ac:dyDescent="0.2">
      <c r="A343" s="35"/>
      <c r="B343" s="35"/>
      <c r="C343" s="21"/>
      <c r="D343" s="36"/>
      <c r="E343" s="36"/>
      <c r="F343" s="36"/>
      <c r="G343" s="36"/>
      <c r="H343" s="36"/>
      <c r="I343" s="36"/>
      <c r="J343" s="36"/>
      <c r="K343" s="21"/>
      <c r="L343" s="37"/>
      <c r="M343" s="37"/>
      <c r="N343" s="21"/>
      <c r="O343" s="27"/>
      <c r="P343" s="21"/>
      <c r="Q343" s="21"/>
      <c r="R343" s="33"/>
      <c r="S343" s="33"/>
      <c r="T343" s="21"/>
      <c r="U343" s="21"/>
      <c r="V343" s="21"/>
      <c r="W343" s="21"/>
      <c r="X343" s="21"/>
      <c r="Y343" s="21"/>
      <c r="Z343" s="21"/>
      <c r="AA343" s="21"/>
      <c r="AB343" s="21"/>
      <c r="AC343" s="21"/>
      <c r="AD343" s="21"/>
      <c r="AE343" s="21"/>
      <c r="AF343" s="21"/>
      <c r="AG343" s="21"/>
      <c r="AH343" s="21"/>
      <c r="AI343" s="21"/>
      <c r="AJ343" s="21"/>
      <c r="AK343" s="21"/>
      <c r="AL343" s="21"/>
      <c r="AM343" s="21"/>
      <c r="AN343" s="21"/>
      <c r="AO343" s="21"/>
      <c r="AP343" s="29"/>
      <c r="AQ343" s="29"/>
      <c r="AR343" s="21"/>
      <c r="AS343" s="22"/>
      <c r="AT343" s="21"/>
      <c r="AU343" s="21"/>
      <c r="AV343" s="21"/>
      <c r="AW343" s="21"/>
    </row>
    <row r="344" spans="1:49" ht="13.5" customHeight="1" x14ac:dyDescent="0.2">
      <c r="A344" s="30"/>
      <c r="B344" s="30"/>
      <c r="C344" s="21"/>
      <c r="D344" s="31"/>
      <c r="E344" s="31"/>
      <c r="F344" s="31"/>
      <c r="G344" s="31"/>
      <c r="H344" s="31"/>
      <c r="I344" s="31"/>
      <c r="J344" s="31"/>
      <c r="K344" s="21"/>
      <c r="L344" s="32"/>
      <c r="M344" s="32"/>
      <c r="N344" s="21"/>
      <c r="O344" s="27"/>
      <c r="P344" s="21"/>
      <c r="Q344" s="21"/>
      <c r="R344" s="33"/>
      <c r="S344" s="33"/>
      <c r="T344" s="21"/>
      <c r="U344" s="21"/>
      <c r="V344" s="21"/>
      <c r="W344" s="21"/>
      <c r="X344" s="21"/>
      <c r="Y344" s="21"/>
      <c r="Z344" s="21"/>
      <c r="AA344" s="21"/>
      <c r="AB344" s="21"/>
      <c r="AC344" s="21"/>
      <c r="AD344" s="21"/>
      <c r="AE344" s="21"/>
      <c r="AF344" s="21"/>
      <c r="AG344" s="21"/>
      <c r="AH344" s="21"/>
      <c r="AI344" s="21"/>
      <c r="AJ344" s="21"/>
      <c r="AK344" s="21"/>
      <c r="AL344" s="21"/>
      <c r="AM344" s="21"/>
      <c r="AN344" s="21"/>
      <c r="AO344" s="21"/>
      <c r="AP344" s="34"/>
      <c r="AQ344" s="34"/>
      <c r="AR344" s="21"/>
      <c r="AS344" s="22"/>
      <c r="AT344" s="21"/>
      <c r="AU344" s="21"/>
      <c r="AV344" s="21"/>
      <c r="AW344" s="21"/>
    </row>
    <row r="345" spans="1:49" x14ac:dyDescent="0.2">
      <c r="A345" s="38" t="s">
        <v>20</v>
      </c>
      <c r="B345" s="38"/>
      <c r="C345" s="38"/>
      <c r="D345" s="38"/>
      <c r="E345" s="38"/>
      <c r="F345" s="38"/>
      <c r="G345" s="38"/>
      <c r="H345" s="38"/>
      <c r="I345" s="38"/>
      <c r="J345" s="38"/>
      <c r="K345" s="38"/>
      <c r="L345" s="38"/>
      <c r="M345" s="38"/>
      <c r="N345" s="21"/>
      <c r="O345" s="27"/>
      <c r="P345" s="21"/>
      <c r="Q345" s="21"/>
      <c r="R345" s="33"/>
      <c r="S345" s="33"/>
      <c r="T345" s="21"/>
      <c r="U345" s="21"/>
      <c r="V345" s="21"/>
      <c r="W345" s="21"/>
      <c r="X345" s="21"/>
      <c r="Y345" s="21"/>
      <c r="Z345" s="21"/>
      <c r="AA345" s="21"/>
      <c r="AB345" s="21"/>
      <c r="AC345" s="21"/>
      <c r="AD345" s="21"/>
      <c r="AE345" s="21"/>
      <c r="AF345" s="21"/>
      <c r="AG345" s="21"/>
      <c r="AH345" s="21"/>
      <c r="AI345" s="21"/>
      <c r="AJ345" s="21"/>
      <c r="AK345" s="21"/>
      <c r="AL345" s="21"/>
      <c r="AM345" s="21"/>
      <c r="AN345" s="21"/>
      <c r="AO345" s="21"/>
      <c r="AP345" s="29"/>
      <c r="AQ345" s="29"/>
      <c r="AR345" s="21"/>
      <c r="AS345" s="22"/>
      <c r="AT345" s="21"/>
      <c r="AU345" s="21"/>
      <c r="AV345" s="21"/>
      <c r="AW345" s="21"/>
    </row>
    <row r="346" spans="1:49" ht="5.25" customHeight="1" x14ac:dyDescent="0.2">
      <c r="A346" s="21"/>
      <c r="B346" s="21"/>
      <c r="C346" s="21"/>
      <c r="D346" s="21"/>
      <c r="E346" s="21"/>
      <c r="F346" s="21"/>
      <c r="G346" s="21"/>
      <c r="H346" s="21"/>
      <c r="I346" s="21"/>
      <c r="J346" s="21"/>
      <c r="K346" s="21"/>
      <c r="L346" s="21"/>
      <c r="M346" s="21"/>
      <c r="N346" s="21"/>
      <c r="O346" s="21"/>
      <c r="P346" s="21"/>
      <c r="Q346" s="21"/>
      <c r="R346" s="21"/>
      <c r="S346" s="21"/>
      <c r="T346" s="21"/>
      <c r="U346" s="21"/>
      <c r="V346" s="21"/>
      <c r="W346" s="21"/>
      <c r="X346" s="21"/>
      <c r="Y346" s="21"/>
      <c r="Z346" s="21"/>
      <c r="AA346" s="21"/>
      <c r="AB346" s="21"/>
      <c r="AC346" s="21"/>
      <c r="AD346" s="21"/>
      <c r="AE346" s="21"/>
      <c r="AF346" s="21"/>
      <c r="AG346" s="21"/>
      <c r="AH346" s="21"/>
      <c r="AI346" s="21"/>
      <c r="AJ346" s="21"/>
      <c r="AK346" s="21"/>
      <c r="AL346" s="21"/>
      <c r="AM346" s="21"/>
      <c r="AN346" s="21"/>
      <c r="AO346" s="21"/>
      <c r="AP346" s="21"/>
      <c r="AQ346" s="21"/>
      <c r="AR346" s="21"/>
      <c r="AS346" s="21"/>
      <c r="AT346" s="21"/>
      <c r="AU346" s="21"/>
      <c r="AV346" s="21"/>
      <c r="AW346" s="21"/>
    </row>
    <row r="347" spans="1:49" x14ac:dyDescent="0.2">
      <c r="A347" s="35"/>
      <c r="B347" s="35"/>
      <c r="C347" s="21"/>
      <c r="D347" s="36"/>
      <c r="E347" s="36"/>
      <c r="F347" s="36"/>
      <c r="G347" s="36"/>
      <c r="H347" s="36"/>
      <c r="I347" s="36"/>
      <c r="J347" s="36"/>
      <c r="K347" s="21"/>
      <c r="L347" s="37"/>
      <c r="M347" s="37"/>
      <c r="N347" s="21"/>
      <c r="O347" s="27"/>
      <c r="P347" s="21"/>
      <c r="Q347" s="21"/>
      <c r="R347" s="33"/>
      <c r="S347" s="33"/>
      <c r="T347" s="21"/>
      <c r="U347" s="21"/>
      <c r="V347" s="21"/>
      <c r="W347" s="21"/>
      <c r="X347" s="21"/>
      <c r="Y347" s="21"/>
      <c r="Z347" s="21"/>
      <c r="AA347" s="21"/>
      <c r="AB347" s="21"/>
      <c r="AC347" s="21"/>
      <c r="AD347" s="21"/>
      <c r="AE347" s="21"/>
      <c r="AF347" s="21"/>
      <c r="AG347" s="21"/>
      <c r="AH347" s="21"/>
      <c r="AI347" s="21"/>
      <c r="AJ347" s="21"/>
      <c r="AK347" s="21"/>
      <c r="AL347" s="21"/>
      <c r="AM347" s="21"/>
      <c r="AN347" s="21"/>
      <c r="AO347" s="21"/>
      <c r="AP347" s="29"/>
      <c r="AQ347" s="29"/>
      <c r="AR347" s="21"/>
      <c r="AS347" s="22"/>
      <c r="AT347" s="21"/>
      <c r="AU347" s="21"/>
      <c r="AV347" s="21"/>
      <c r="AW347" s="21"/>
    </row>
    <row r="348" spans="1:49" ht="3.75" customHeight="1" x14ac:dyDescent="0.2">
      <c r="A348" s="21"/>
      <c r="B348" s="21"/>
      <c r="C348" s="21"/>
      <c r="D348" s="21"/>
      <c r="E348" s="21"/>
      <c r="F348" s="21"/>
      <c r="G348" s="21"/>
      <c r="H348" s="21"/>
      <c r="I348" s="21"/>
      <c r="J348" s="21"/>
      <c r="K348" s="21"/>
      <c r="L348" s="21"/>
      <c r="M348" s="21"/>
      <c r="N348" s="21"/>
      <c r="O348" s="21"/>
      <c r="P348" s="21"/>
      <c r="Q348" s="21"/>
      <c r="R348" s="21"/>
      <c r="S348" s="21"/>
      <c r="T348" s="21"/>
      <c r="U348" s="21"/>
      <c r="V348" s="21"/>
      <c r="W348" s="21"/>
      <c r="X348" s="21"/>
      <c r="Y348" s="21"/>
      <c r="Z348" s="21"/>
      <c r="AA348" s="21"/>
      <c r="AB348" s="21"/>
      <c r="AC348" s="21"/>
      <c r="AD348" s="21"/>
      <c r="AE348" s="21"/>
      <c r="AF348" s="21"/>
      <c r="AG348" s="21"/>
      <c r="AH348" s="21"/>
      <c r="AI348" s="21"/>
      <c r="AJ348" s="21"/>
      <c r="AK348" s="21"/>
      <c r="AL348" s="21"/>
      <c r="AM348" s="21"/>
      <c r="AN348" s="21"/>
      <c r="AO348" s="21"/>
      <c r="AP348" s="21"/>
      <c r="AQ348" s="21"/>
      <c r="AR348" s="21"/>
      <c r="AS348" s="21"/>
      <c r="AT348" s="21"/>
      <c r="AU348" s="21"/>
      <c r="AV348" s="21"/>
      <c r="AW348" s="21"/>
    </row>
    <row r="349" spans="1:49" x14ac:dyDescent="0.2">
      <c r="A349" s="35"/>
      <c r="B349" s="35"/>
      <c r="C349" s="21"/>
      <c r="D349" s="36"/>
      <c r="E349" s="36"/>
      <c r="F349" s="36"/>
      <c r="G349" s="36"/>
      <c r="H349" s="36"/>
      <c r="I349" s="36"/>
      <c r="J349" s="36"/>
      <c r="K349" s="21"/>
      <c r="L349" s="37"/>
      <c r="M349" s="37"/>
      <c r="N349" s="21"/>
      <c r="O349" s="27"/>
      <c r="P349" s="21"/>
      <c r="Q349" s="21"/>
      <c r="R349" s="33"/>
      <c r="S349" s="33"/>
      <c r="T349" s="21"/>
      <c r="U349" s="21"/>
      <c r="V349" s="21"/>
      <c r="W349" s="21"/>
      <c r="X349" s="21"/>
      <c r="Y349" s="21"/>
      <c r="Z349" s="21"/>
      <c r="AA349" s="21"/>
      <c r="AB349" s="21"/>
      <c r="AC349" s="21"/>
      <c r="AD349" s="21"/>
      <c r="AE349" s="21"/>
      <c r="AF349" s="21"/>
      <c r="AG349" s="21"/>
      <c r="AH349" s="21"/>
      <c r="AI349" s="21"/>
      <c r="AJ349" s="21"/>
      <c r="AK349" s="21"/>
      <c r="AL349" s="21"/>
      <c r="AM349" s="21"/>
      <c r="AN349" s="21"/>
      <c r="AO349" s="21"/>
      <c r="AP349" s="29"/>
      <c r="AQ349" s="29"/>
      <c r="AR349" s="21"/>
      <c r="AS349" s="22"/>
      <c r="AT349" s="21"/>
      <c r="AU349" s="21"/>
      <c r="AV349" s="21"/>
      <c r="AW349" s="21"/>
    </row>
    <row r="350" spans="1:49" ht="4.5" customHeight="1" x14ac:dyDescent="0.2">
      <c r="A350" s="21"/>
      <c r="B350" s="21"/>
      <c r="C350" s="21"/>
      <c r="D350" s="21"/>
      <c r="E350" s="21"/>
      <c r="F350" s="21"/>
      <c r="G350" s="21"/>
      <c r="H350" s="21"/>
      <c r="I350" s="21"/>
      <c r="J350" s="21"/>
      <c r="K350" s="21"/>
      <c r="L350" s="21"/>
      <c r="M350" s="21"/>
      <c r="N350" s="21"/>
      <c r="O350" s="21"/>
      <c r="P350" s="21"/>
      <c r="Q350" s="21"/>
      <c r="R350" s="21"/>
      <c r="S350" s="21"/>
      <c r="T350" s="21"/>
      <c r="U350" s="21"/>
      <c r="V350" s="21"/>
      <c r="W350" s="21"/>
      <c r="X350" s="21"/>
      <c r="Y350" s="21"/>
      <c r="Z350" s="21"/>
      <c r="AA350" s="21"/>
      <c r="AB350" s="21"/>
      <c r="AC350" s="21"/>
      <c r="AD350" s="21"/>
      <c r="AE350" s="21"/>
      <c r="AF350" s="21"/>
      <c r="AG350" s="21"/>
      <c r="AH350" s="21"/>
      <c r="AI350" s="21"/>
      <c r="AJ350" s="21"/>
      <c r="AK350" s="21"/>
      <c r="AL350" s="21"/>
      <c r="AM350" s="21"/>
      <c r="AN350" s="21"/>
      <c r="AO350" s="21"/>
      <c r="AP350" s="21"/>
      <c r="AQ350" s="21"/>
      <c r="AR350" s="21"/>
      <c r="AS350" s="21"/>
      <c r="AT350" s="21"/>
      <c r="AU350" s="21"/>
      <c r="AV350" s="21"/>
      <c r="AW350" s="21"/>
    </row>
    <row r="351" spans="1:49" x14ac:dyDescent="0.2">
      <c r="A351" s="35"/>
      <c r="B351" s="35"/>
      <c r="C351" s="21"/>
      <c r="D351" s="36"/>
      <c r="E351" s="36"/>
      <c r="F351" s="36"/>
      <c r="G351" s="36"/>
      <c r="H351" s="36"/>
      <c r="I351" s="36"/>
      <c r="J351" s="36"/>
      <c r="K351" s="21"/>
      <c r="L351" s="37"/>
      <c r="M351" s="37"/>
      <c r="N351" s="21"/>
      <c r="O351" s="27"/>
      <c r="P351" s="21"/>
      <c r="Q351" s="21"/>
      <c r="R351" s="33"/>
      <c r="S351" s="33"/>
      <c r="T351" s="21"/>
      <c r="U351" s="21"/>
      <c r="V351" s="21"/>
      <c r="W351" s="21"/>
      <c r="X351" s="21"/>
      <c r="Y351" s="21"/>
      <c r="Z351" s="21"/>
      <c r="AA351" s="21"/>
      <c r="AB351" s="21"/>
      <c r="AC351" s="21"/>
      <c r="AD351" s="21"/>
      <c r="AE351" s="21"/>
      <c r="AF351" s="21"/>
      <c r="AG351" s="21"/>
      <c r="AH351" s="21"/>
      <c r="AI351" s="21"/>
      <c r="AJ351" s="21"/>
      <c r="AK351" s="21"/>
      <c r="AL351" s="21"/>
      <c r="AM351" s="21"/>
      <c r="AN351" s="21"/>
      <c r="AO351" s="21"/>
      <c r="AP351" s="29"/>
      <c r="AQ351" s="29"/>
      <c r="AR351" s="21"/>
      <c r="AS351" s="22"/>
      <c r="AT351" s="21"/>
      <c r="AU351" s="21"/>
      <c r="AV351" s="21"/>
      <c r="AW351" s="21"/>
    </row>
    <row r="352" spans="1:49" ht="4.5" customHeight="1" x14ac:dyDescent="0.2">
      <c r="A352" s="21"/>
      <c r="B352" s="21"/>
      <c r="C352" s="21"/>
      <c r="D352" s="21"/>
      <c r="E352" s="21"/>
      <c r="F352" s="21"/>
      <c r="G352" s="21"/>
      <c r="H352" s="21"/>
      <c r="I352" s="21"/>
      <c r="J352" s="21"/>
      <c r="K352" s="21"/>
      <c r="L352" s="21"/>
      <c r="M352" s="21"/>
      <c r="N352" s="21"/>
      <c r="O352" s="21"/>
      <c r="P352" s="21"/>
      <c r="Q352" s="21"/>
      <c r="R352" s="21"/>
      <c r="S352" s="21"/>
      <c r="T352" s="21"/>
      <c r="U352" s="21"/>
      <c r="V352" s="21"/>
      <c r="W352" s="21"/>
      <c r="X352" s="21"/>
      <c r="Y352" s="21"/>
      <c r="Z352" s="21"/>
      <c r="AA352" s="21"/>
      <c r="AB352" s="21"/>
      <c r="AC352" s="21"/>
      <c r="AD352" s="21"/>
      <c r="AE352" s="21"/>
      <c r="AF352" s="21"/>
      <c r="AG352" s="21"/>
      <c r="AH352" s="21"/>
      <c r="AI352" s="21"/>
      <c r="AJ352" s="21"/>
      <c r="AK352" s="21"/>
      <c r="AL352" s="21"/>
      <c r="AM352" s="21"/>
      <c r="AN352" s="21"/>
      <c r="AO352" s="21"/>
      <c r="AP352" s="21"/>
      <c r="AQ352" s="21"/>
      <c r="AR352" s="21"/>
      <c r="AS352" s="21"/>
      <c r="AT352" s="21"/>
      <c r="AU352" s="21"/>
      <c r="AV352" s="21"/>
      <c r="AW352" s="21"/>
    </row>
    <row r="353" spans="1:49" x14ac:dyDescent="0.2">
      <c r="A353" s="35"/>
      <c r="B353" s="35"/>
      <c r="C353" s="21"/>
      <c r="D353" s="36"/>
      <c r="E353" s="36"/>
      <c r="F353" s="36"/>
      <c r="G353" s="36"/>
      <c r="H353" s="36"/>
      <c r="I353" s="36"/>
      <c r="J353" s="36"/>
      <c r="K353" s="21"/>
      <c r="L353" s="37"/>
      <c r="M353" s="37"/>
      <c r="N353" s="21"/>
      <c r="O353" s="27"/>
      <c r="P353" s="21"/>
      <c r="Q353" s="21"/>
      <c r="R353" s="33"/>
      <c r="S353" s="33"/>
      <c r="T353" s="21"/>
      <c r="U353" s="21"/>
      <c r="V353" s="21"/>
      <c r="W353" s="21"/>
      <c r="X353" s="21"/>
      <c r="Y353" s="21"/>
      <c r="Z353" s="21"/>
      <c r="AA353" s="21"/>
      <c r="AB353" s="21"/>
      <c r="AC353" s="21"/>
      <c r="AD353" s="21"/>
      <c r="AE353" s="21"/>
      <c r="AF353" s="21"/>
      <c r="AG353" s="21"/>
      <c r="AH353" s="21"/>
      <c r="AI353" s="21"/>
      <c r="AJ353" s="21"/>
      <c r="AK353" s="21"/>
      <c r="AL353" s="21"/>
      <c r="AM353" s="21"/>
      <c r="AN353" s="21"/>
      <c r="AO353" s="21"/>
      <c r="AP353" s="29"/>
      <c r="AQ353" s="29"/>
      <c r="AR353" s="21"/>
      <c r="AS353" s="22"/>
      <c r="AT353" s="21"/>
      <c r="AU353" s="21"/>
      <c r="AV353" s="21"/>
      <c r="AW353" s="21"/>
    </row>
    <row r="354" spans="1:49" ht="3.75" customHeight="1" x14ac:dyDescent="0.2">
      <c r="A354" s="21"/>
      <c r="B354" s="21"/>
      <c r="C354" s="21"/>
      <c r="D354" s="21"/>
      <c r="E354" s="21"/>
      <c r="F354" s="21"/>
      <c r="G354" s="21"/>
      <c r="H354" s="21"/>
      <c r="I354" s="21"/>
      <c r="J354" s="21"/>
      <c r="K354" s="21"/>
      <c r="L354" s="21"/>
      <c r="M354" s="21"/>
      <c r="N354" s="21"/>
      <c r="O354" s="21"/>
      <c r="P354" s="21"/>
      <c r="Q354" s="21"/>
      <c r="R354" s="21"/>
      <c r="S354" s="21"/>
      <c r="T354" s="21"/>
      <c r="U354" s="21"/>
      <c r="V354" s="21"/>
      <c r="W354" s="21"/>
      <c r="X354" s="21"/>
      <c r="Y354" s="21"/>
      <c r="Z354" s="21"/>
      <c r="AA354" s="21"/>
      <c r="AB354" s="21"/>
      <c r="AC354" s="21"/>
      <c r="AD354" s="21"/>
      <c r="AE354" s="21"/>
      <c r="AF354" s="21"/>
      <c r="AG354" s="21"/>
      <c r="AH354" s="21"/>
      <c r="AI354" s="21"/>
      <c r="AJ354" s="21"/>
      <c r="AK354" s="21"/>
      <c r="AL354" s="21"/>
      <c r="AM354" s="21"/>
      <c r="AN354" s="21"/>
      <c r="AO354" s="21"/>
      <c r="AP354" s="21"/>
      <c r="AQ354" s="21"/>
      <c r="AR354" s="21"/>
      <c r="AS354" s="21"/>
      <c r="AT354" s="21"/>
      <c r="AU354" s="21"/>
      <c r="AV354" s="21"/>
      <c r="AW354" s="21"/>
    </row>
    <row r="355" spans="1:49" x14ac:dyDescent="0.2">
      <c r="A355" s="35"/>
      <c r="B355" s="35"/>
      <c r="C355" s="21"/>
      <c r="D355" s="36"/>
      <c r="E355" s="36"/>
      <c r="F355" s="36"/>
      <c r="G355" s="36"/>
      <c r="H355" s="36"/>
      <c r="I355" s="36"/>
      <c r="J355" s="36"/>
      <c r="K355" s="21"/>
      <c r="L355" s="37"/>
      <c r="M355" s="37"/>
      <c r="N355" s="21"/>
      <c r="O355" s="27"/>
      <c r="P355" s="21"/>
      <c r="Q355" s="21"/>
      <c r="R355" s="33"/>
      <c r="S355" s="33"/>
      <c r="T355" s="21"/>
      <c r="U355" s="21"/>
      <c r="V355" s="21"/>
      <c r="W355" s="21"/>
      <c r="X355" s="21"/>
      <c r="Y355" s="21"/>
      <c r="Z355" s="21"/>
      <c r="AA355" s="21"/>
      <c r="AB355" s="21"/>
      <c r="AC355" s="21"/>
      <c r="AD355" s="21"/>
      <c r="AE355" s="21"/>
      <c r="AF355" s="21"/>
      <c r="AG355" s="21"/>
      <c r="AH355" s="21"/>
      <c r="AI355" s="21"/>
      <c r="AJ355" s="21"/>
      <c r="AK355" s="21"/>
      <c r="AL355" s="21"/>
      <c r="AM355" s="21"/>
      <c r="AN355" s="21"/>
      <c r="AO355" s="21"/>
      <c r="AP355" s="29"/>
      <c r="AQ355" s="29"/>
      <c r="AR355" s="21"/>
      <c r="AS355" s="22"/>
      <c r="AT355" s="21"/>
      <c r="AU355" s="21"/>
      <c r="AV355" s="21"/>
      <c r="AW355" s="21"/>
    </row>
    <row r="356" spans="1:49" ht="3" customHeight="1" x14ac:dyDescent="0.2">
      <c r="A356" s="21"/>
      <c r="B356" s="21"/>
      <c r="C356" s="21"/>
      <c r="D356" s="21"/>
      <c r="E356" s="21"/>
      <c r="F356" s="21"/>
      <c r="G356" s="21"/>
      <c r="H356" s="21"/>
      <c r="I356" s="21"/>
      <c r="J356" s="21"/>
      <c r="K356" s="21"/>
      <c r="L356" s="21"/>
      <c r="M356" s="21"/>
      <c r="N356" s="21"/>
      <c r="O356" s="21"/>
      <c r="P356" s="21"/>
      <c r="Q356" s="21"/>
      <c r="R356" s="21"/>
      <c r="S356" s="21"/>
      <c r="T356" s="21"/>
      <c r="U356" s="21"/>
      <c r="V356" s="21"/>
      <c r="W356" s="21"/>
      <c r="X356" s="21"/>
      <c r="Y356" s="21"/>
      <c r="Z356" s="21"/>
      <c r="AA356" s="21"/>
      <c r="AB356" s="21"/>
      <c r="AC356" s="21"/>
      <c r="AD356" s="21"/>
      <c r="AE356" s="21"/>
      <c r="AF356" s="21"/>
      <c r="AG356" s="21"/>
      <c r="AH356" s="21"/>
      <c r="AI356" s="21"/>
      <c r="AJ356" s="21"/>
      <c r="AK356" s="21"/>
      <c r="AL356" s="21"/>
      <c r="AM356" s="21"/>
      <c r="AN356" s="21"/>
      <c r="AO356" s="21"/>
      <c r="AP356" s="21"/>
      <c r="AQ356" s="21"/>
      <c r="AR356" s="21"/>
      <c r="AS356" s="21"/>
      <c r="AT356" s="21"/>
      <c r="AU356" s="21"/>
      <c r="AV356" s="21"/>
      <c r="AW356" s="21"/>
    </row>
    <row r="357" spans="1:49" x14ac:dyDescent="0.2">
      <c r="A357" s="35"/>
      <c r="B357" s="35"/>
      <c r="C357" s="21"/>
      <c r="D357" s="36"/>
      <c r="E357" s="36"/>
      <c r="F357" s="36"/>
      <c r="G357" s="36"/>
      <c r="H357" s="36"/>
      <c r="I357" s="36"/>
      <c r="J357" s="36"/>
      <c r="K357" s="21"/>
      <c r="L357" s="37"/>
      <c r="M357" s="37"/>
      <c r="N357" s="21"/>
      <c r="O357" s="27"/>
      <c r="P357" s="21"/>
      <c r="Q357" s="21"/>
      <c r="R357" s="33"/>
      <c r="S357" s="33"/>
      <c r="T357" s="21"/>
      <c r="U357" s="21"/>
      <c r="V357" s="21"/>
      <c r="W357" s="21"/>
      <c r="X357" s="21"/>
      <c r="Y357" s="21"/>
      <c r="Z357" s="21"/>
      <c r="AA357" s="21"/>
      <c r="AB357" s="21"/>
      <c r="AC357" s="21"/>
      <c r="AD357" s="21"/>
      <c r="AE357" s="21"/>
      <c r="AF357" s="21"/>
      <c r="AG357" s="21"/>
      <c r="AH357" s="21"/>
      <c r="AI357" s="21"/>
      <c r="AJ357" s="21"/>
      <c r="AK357" s="21"/>
      <c r="AL357" s="21"/>
      <c r="AM357" s="21"/>
      <c r="AN357" s="21"/>
      <c r="AO357" s="21"/>
      <c r="AP357" s="29"/>
      <c r="AQ357" s="29"/>
      <c r="AR357" s="21"/>
      <c r="AS357" s="22"/>
      <c r="AT357" s="21"/>
      <c r="AU357" s="21"/>
      <c r="AV357" s="21"/>
      <c r="AW357" s="21"/>
    </row>
    <row r="358" spans="1:49" ht="3.75" customHeight="1" x14ac:dyDescent="0.2">
      <c r="A358" s="21"/>
      <c r="B358" s="21"/>
      <c r="C358" s="21"/>
      <c r="D358" s="21"/>
      <c r="E358" s="21"/>
      <c r="F358" s="21"/>
      <c r="G358" s="21"/>
      <c r="H358" s="21"/>
      <c r="I358" s="21"/>
      <c r="J358" s="21"/>
      <c r="K358" s="21"/>
      <c r="L358" s="21"/>
      <c r="M358" s="21"/>
      <c r="N358" s="21"/>
      <c r="O358" s="21"/>
      <c r="P358" s="21"/>
      <c r="Q358" s="21"/>
      <c r="R358" s="21"/>
      <c r="S358" s="21"/>
      <c r="T358" s="21"/>
      <c r="U358" s="21"/>
      <c r="V358" s="21"/>
      <c r="W358" s="21"/>
      <c r="X358" s="21"/>
      <c r="Y358" s="21"/>
      <c r="Z358" s="21"/>
      <c r="AA358" s="21"/>
      <c r="AB358" s="21"/>
      <c r="AC358" s="21"/>
      <c r="AD358" s="21"/>
      <c r="AE358" s="21"/>
      <c r="AF358" s="21"/>
      <c r="AG358" s="21"/>
      <c r="AH358" s="21"/>
      <c r="AI358" s="21"/>
      <c r="AJ358" s="21"/>
      <c r="AK358" s="21"/>
      <c r="AL358" s="21"/>
      <c r="AM358" s="21"/>
      <c r="AN358" s="21"/>
      <c r="AO358" s="21"/>
      <c r="AP358" s="21"/>
      <c r="AQ358" s="21"/>
      <c r="AR358" s="21"/>
      <c r="AS358" s="21"/>
      <c r="AT358" s="21"/>
      <c r="AU358" s="21"/>
      <c r="AV358" s="21"/>
      <c r="AW358" s="21"/>
    </row>
    <row r="359" spans="1:49" x14ac:dyDescent="0.2">
      <c r="A359" s="35"/>
      <c r="B359" s="35"/>
      <c r="C359" s="21"/>
      <c r="D359" s="36"/>
      <c r="E359" s="36"/>
      <c r="F359" s="36"/>
      <c r="G359" s="36"/>
      <c r="H359" s="36"/>
      <c r="I359" s="36"/>
      <c r="J359" s="36"/>
      <c r="K359" s="21"/>
      <c r="L359" s="37"/>
      <c r="M359" s="37"/>
      <c r="N359" s="21"/>
      <c r="O359" s="27"/>
      <c r="P359" s="21"/>
      <c r="Q359" s="21"/>
      <c r="R359" s="33"/>
      <c r="S359" s="33"/>
      <c r="T359" s="21"/>
      <c r="U359" s="21"/>
      <c r="V359" s="21"/>
      <c r="W359" s="21"/>
      <c r="X359" s="21"/>
      <c r="Y359" s="21"/>
      <c r="Z359" s="21"/>
      <c r="AA359" s="21"/>
      <c r="AB359" s="21"/>
      <c r="AC359" s="21"/>
      <c r="AD359" s="21"/>
      <c r="AE359" s="21"/>
      <c r="AF359" s="21"/>
      <c r="AG359" s="21"/>
      <c r="AH359" s="21"/>
      <c r="AI359" s="21"/>
      <c r="AJ359" s="21"/>
      <c r="AK359" s="21"/>
      <c r="AL359" s="21"/>
      <c r="AM359" s="21"/>
      <c r="AN359" s="21"/>
      <c r="AO359" s="21"/>
      <c r="AP359" s="29"/>
      <c r="AQ359" s="29"/>
      <c r="AR359" s="21"/>
      <c r="AS359" s="22"/>
      <c r="AT359" s="21"/>
      <c r="AU359" s="21"/>
      <c r="AV359" s="21"/>
      <c r="AW359" s="21"/>
    </row>
    <row r="360" spans="1:49" ht="3" customHeight="1" x14ac:dyDescent="0.2">
      <c r="A360" s="21"/>
      <c r="B360" s="21"/>
      <c r="C360" s="21"/>
      <c r="D360" s="21"/>
      <c r="E360" s="21"/>
      <c r="F360" s="21"/>
      <c r="G360" s="21"/>
      <c r="H360" s="21"/>
      <c r="I360" s="21"/>
      <c r="J360" s="21"/>
      <c r="K360" s="21"/>
      <c r="L360" s="21"/>
      <c r="M360" s="21"/>
      <c r="N360" s="21"/>
      <c r="O360" s="21"/>
      <c r="P360" s="21"/>
      <c r="Q360" s="21"/>
      <c r="R360" s="21"/>
      <c r="S360" s="21"/>
      <c r="T360" s="21"/>
      <c r="U360" s="21"/>
      <c r="V360" s="21"/>
      <c r="W360" s="21"/>
      <c r="X360" s="21"/>
      <c r="Y360" s="21"/>
      <c r="Z360" s="21"/>
      <c r="AA360" s="21"/>
      <c r="AB360" s="21"/>
      <c r="AC360" s="21"/>
      <c r="AD360" s="21"/>
      <c r="AE360" s="21"/>
      <c r="AF360" s="21"/>
      <c r="AG360" s="21"/>
      <c r="AH360" s="21"/>
      <c r="AI360" s="21"/>
      <c r="AJ360" s="21"/>
      <c r="AK360" s="21"/>
      <c r="AL360" s="21"/>
      <c r="AM360" s="21"/>
      <c r="AN360" s="21"/>
      <c r="AO360" s="21"/>
      <c r="AP360" s="21"/>
      <c r="AQ360" s="21"/>
      <c r="AR360" s="21"/>
      <c r="AS360" s="21"/>
      <c r="AT360" s="21"/>
      <c r="AU360" s="21"/>
      <c r="AV360" s="21"/>
      <c r="AW360" s="21"/>
    </row>
    <row r="361" spans="1:49" x14ac:dyDescent="0.2">
      <c r="A361" s="35"/>
      <c r="B361" s="35"/>
      <c r="C361" s="21"/>
      <c r="D361" s="36"/>
      <c r="E361" s="36"/>
      <c r="F361" s="36"/>
      <c r="G361" s="36"/>
      <c r="H361" s="36"/>
      <c r="I361" s="36"/>
      <c r="J361" s="36"/>
      <c r="K361" s="21"/>
      <c r="L361" s="37"/>
      <c r="M361" s="37"/>
      <c r="N361" s="21"/>
      <c r="O361" s="27"/>
      <c r="P361" s="21"/>
      <c r="Q361" s="21"/>
      <c r="R361" s="33"/>
      <c r="S361" s="33"/>
      <c r="T361" s="21"/>
      <c r="U361" s="21"/>
      <c r="V361" s="21"/>
      <c r="W361" s="21"/>
      <c r="X361" s="21"/>
      <c r="Y361" s="21"/>
      <c r="Z361" s="21"/>
      <c r="AA361" s="21"/>
      <c r="AB361" s="21"/>
      <c r="AC361" s="21"/>
      <c r="AD361" s="21"/>
      <c r="AE361" s="21"/>
      <c r="AF361" s="21"/>
      <c r="AG361" s="21"/>
      <c r="AH361" s="21"/>
      <c r="AI361" s="21"/>
      <c r="AJ361" s="21"/>
      <c r="AK361" s="21"/>
      <c r="AL361" s="21"/>
      <c r="AM361" s="21"/>
      <c r="AN361" s="21"/>
      <c r="AO361" s="21"/>
      <c r="AP361" s="29"/>
      <c r="AQ361" s="29"/>
      <c r="AR361" s="21"/>
      <c r="AS361" s="22"/>
      <c r="AT361" s="21"/>
      <c r="AU361" s="21"/>
      <c r="AV361" s="21"/>
      <c r="AW361" s="21"/>
    </row>
    <row r="362" spans="1:49" ht="4.5" customHeight="1" x14ac:dyDescent="0.2">
      <c r="A362" s="21"/>
      <c r="B362" s="21"/>
      <c r="C362" s="21"/>
      <c r="D362" s="21"/>
      <c r="E362" s="21"/>
      <c r="F362" s="21"/>
      <c r="G362" s="21"/>
      <c r="H362" s="21"/>
      <c r="I362" s="21"/>
      <c r="J362" s="21"/>
      <c r="K362" s="21"/>
      <c r="L362" s="21"/>
      <c r="M362" s="21"/>
      <c r="N362" s="21"/>
      <c r="O362" s="21"/>
      <c r="P362" s="21"/>
      <c r="Q362" s="21"/>
      <c r="R362" s="21"/>
      <c r="S362" s="21"/>
      <c r="T362" s="21"/>
      <c r="U362" s="21"/>
      <c r="V362" s="21"/>
      <c r="W362" s="21"/>
      <c r="X362" s="21"/>
      <c r="Y362" s="21"/>
      <c r="Z362" s="21"/>
      <c r="AA362" s="21"/>
      <c r="AB362" s="21"/>
      <c r="AC362" s="21"/>
      <c r="AD362" s="21"/>
      <c r="AE362" s="21"/>
      <c r="AF362" s="21"/>
      <c r="AG362" s="21"/>
      <c r="AH362" s="21"/>
      <c r="AI362" s="21"/>
      <c r="AJ362" s="21"/>
      <c r="AK362" s="21"/>
      <c r="AL362" s="21"/>
      <c r="AM362" s="21"/>
      <c r="AN362" s="21"/>
      <c r="AO362" s="21"/>
      <c r="AP362" s="21"/>
      <c r="AQ362" s="21"/>
      <c r="AR362" s="21"/>
      <c r="AS362" s="21"/>
      <c r="AT362" s="21"/>
      <c r="AU362" s="21"/>
      <c r="AV362" s="21"/>
      <c r="AW362" s="21"/>
    </row>
    <row r="363" spans="1:49" x14ac:dyDescent="0.2">
      <c r="A363" s="35"/>
      <c r="B363" s="35"/>
      <c r="C363" s="21"/>
      <c r="D363" s="36"/>
      <c r="E363" s="36"/>
      <c r="F363" s="36"/>
      <c r="G363" s="36"/>
      <c r="H363" s="36"/>
      <c r="I363" s="36"/>
      <c r="J363" s="36"/>
      <c r="K363" s="21"/>
      <c r="L363" s="37"/>
      <c r="M363" s="37"/>
      <c r="N363" s="21"/>
      <c r="O363" s="27"/>
      <c r="P363" s="21"/>
      <c r="Q363" s="21"/>
      <c r="R363" s="33"/>
      <c r="S363" s="33"/>
      <c r="T363" s="21"/>
      <c r="U363" s="21"/>
      <c r="V363" s="21"/>
      <c r="W363" s="21"/>
      <c r="X363" s="21"/>
      <c r="Y363" s="21"/>
      <c r="Z363" s="21"/>
      <c r="AA363" s="21"/>
      <c r="AB363" s="21"/>
      <c r="AC363" s="21"/>
      <c r="AD363" s="21"/>
      <c r="AE363" s="21"/>
      <c r="AF363" s="21"/>
      <c r="AG363" s="21"/>
      <c r="AH363" s="21"/>
      <c r="AI363" s="21"/>
      <c r="AJ363" s="21"/>
      <c r="AK363" s="21"/>
      <c r="AL363" s="21"/>
      <c r="AM363" s="21"/>
      <c r="AN363" s="21"/>
      <c r="AO363" s="21"/>
      <c r="AP363" s="29"/>
      <c r="AQ363" s="29"/>
      <c r="AR363" s="21"/>
      <c r="AS363" s="22"/>
      <c r="AT363" s="21"/>
      <c r="AU363" s="21"/>
      <c r="AV363" s="21"/>
      <c r="AW363" s="21"/>
    </row>
    <row r="364" spans="1:49" ht="4.5" customHeight="1" x14ac:dyDescent="0.2">
      <c r="A364" s="21"/>
      <c r="B364" s="21"/>
      <c r="C364" s="21"/>
      <c r="D364" s="21"/>
      <c r="E364" s="21"/>
      <c r="F364" s="21"/>
      <c r="G364" s="21"/>
      <c r="H364" s="21"/>
      <c r="I364" s="21"/>
      <c r="J364" s="21"/>
      <c r="K364" s="21"/>
      <c r="L364" s="21"/>
      <c r="M364" s="21"/>
      <c r="N364" s="21"/>
      <c r="O364" s="21"/>
      <c r="P364" s="21"/>
      <c r="Q364" s="21"/>
      <c r="R364" s="21"/>
      <c r="S364" s="21"/>
      <c r="T364" s="21"/>
      <c r="U364" s="21"/>
      <c r="V364" s="21"/>
      <c r="W364" s="21"/>
      <c r="X364" s="21"/>
      <c r="Y364" s="21"/>
      <c r="Z364" s="21"/>
      <c r="AA364" s="21"/>
      <c r="AB364" s="21"/>
      <c r="AC364" s="21"/>
      <c r="AD364" s="21"/>
      <c r="AE364" s="21"/>
      <c r="AF364" s="21"/>
      <c r="AG364" s="21"/>
      <c r="AH364" s="21"/>
      <c r="AI364" s="21"/>
      <c r="AJ364" s="21"/>
      <c r="AK364" s="21"/>
      <c r="AL364" s="21"/>
      <c r="AM364" s="21"/>
      <c r="AN364" s="21"/>
      <c r="AO364" s="21"/>
      <c r="AP364" s="21"/>
      <c r="AQ364" s="21"/>
      <c r="AR364" s="21"/>
      <c r="AS364" s="22"/>
      <c r="AT364" s="21"/>
      <c r="AU364" s="21"/>
      <c r="AV364" s="21"/>
      <c r="AW364" s="21"/>
    </row>
    <row r="365" spans="1:49" x14ac:dyDescent="0.2">
      <c r="A365" s="35"/>
      <c r="B365" s="35"/>
      <c r="C365" s="21"/>
      <c r="D365" s="36"/>
      <c r="E365" s="36"/>
      <c r="F365" s="36"/>
      <c r="G365" s="36"/>
      <c r="H365" s="36"/>
      <c r="I365" s="36"/>
      <c r="J365" s="36"/>
      <c r="K365" s="21"/>
      <c r="L365" s="37"/>
      <c r="M365" s="37"/>
      <c r="N365" s="21"/>
      <c r="O365" s="27"/>
      <c r="P365" s="21"/>
      <c r="Q365" s="21"/>
      <c r="R365" s="33"/>
      <c r="S365" s="33"/>
      <c r="T365" s="21"/>
      <c r="U365" s="21"/>
      <c r="V365" s="21"/>
      <c r="W365" s="21"/>
      <c r="X365" s="21"/>
      <c r="Y365" s="21"/>
      <c r="Z365" s="21"/>
      <c r="AA365" s="21"/>
      <c r="AB365" s="21"/>
      <c r="AC365" s="21"/>
      <c r="AD365" s="21"/>
      <c r="AE365" s="21"/>
      <c r="AF365" s="21"/>
      <c r="AG365" s="21"/>
      <c r="AH365" s="21"/>
      <c r="AI365" s="21"/>
      <c r="AJ365" s="21"/>
      <c r="AK365" s="21"/>
      <c r="AL365" s="21"/>
      <c r="AM365" s="21"/>
      <c r="AN365" s="21"/>
      <c r="AO365" s="21"/>
      <c r="AP365" s="29"/>
      <c r="AQ365" s="29"/>
      <c r="AR365" s="21"/>
      <c r="AS365" s="22"/>
      <c r="AT365" s="21"/>
      <c r="AU365" s="21"/>
      <c r="AV365" s="21"/>
      <c r="AW365" s="21"/>
    </row>
    <row r="366" spans="1:49" ht="3" customHeight="1" x14ac:dyDescent="0.2">
      <c r="A366" s="21"/>
      <c r="B366" s="21"/>
      <c r="C366" s="21"/>
      <c r="D366" s="21"/>
      <c r="E366" s="21"/>
      <c r="F366" s="21"/>
      <c r="G366" s="21"/>
      <c r="H366" s="21"/>
      <c r="I366" s="21"/>
      <c r="J366" s="21"/>
      <c r="K366" s="21"/>
      <c r="L366" s="21"/>
      <c r="M366" s="21"/>
      <c r="N366" s="21"/>
      <c r="O366" s="21"/>
      <c r="P366" s="21"/>
      <c r="Q366" s="21"/>
      <c r="R366" s="21"/>
      <c r="S366" s="21"/>
      <c r="T366" s="21"/>
      <c r="U366" s="21"/>
      <c r="V366" s="21"/>
      <c r="W366" s="21"/>
      <c r="X366" s="21"/>
      <c r="Y366" s="21"/>
      <c r="Z366" s="21"/>
      <c r="AA366" s="21"/>
      <c r="AB366" s="21"/>
      <c r="AC366" s="21"/>
      <c r="AD366" s="21"/>
      <c r="AE366" s="21"/>
      <c r="AF366" s="21"/>
      <c r="AG366" s="21"/>
      <c r="AH366" s="21"/>
      <c r="AI366" s="21"/>
      <c r="AJ366" s="21"/>
      <c r="AK366" s="21"/>
      <c r="AL366" s="21"/>
      <c r="AM366" s="21"/>
      <c r="AN366" s="21"/>
      <c r="AO366" s="21"/>
      <c r="AP366" s="21"/>
      <c r="AQ366" s="21"/>
      <c r="AR366" s="21"/>
      <c r="AS366" s="21"/>
      <c r="AT366" s="21"/>
      <c r="AU366" s="21"/>
      <c r="AV366" s="21"/>
      <c r="AW366" s="21"/>
    </row>
    <row r="367" spans="1:49" x14ac:dyDescent="0.2">
      <c r="A367" s="35"/>
      <c r="B367" s="35"/>
      <c r="C367" s="21"/>
      <c r="D367" s="36"/>
      <c r="E367" s="36"/>
      <c r="F367" s="36"/>
      <c r="G367" s="36"/>
      <c r="H367" s="36"/>
      <c r="I367" s="36"/>
      <c r="J367" s="36"/>
      <c r="K367" s="21"/>
      <c r="L367" s="37"/>
      <c r="M367" s="37"/>
      <c r="N367" s="21"/>
      <c r="O367" s="27"/>
      <c r="P367" s="21"/>
      <c r="Q367" s="21"/>
      <c r="R367" s="33"/>
      <c r="S367" s="33"/>
      <c r="T367" s="21"/>
      <c r="U367" s="21"/>
      <c r="V367" s="21"/>
      <c r="W367" s="21"/>
      <c r="X367" s="21"/>
      <c r="Y367" s="21"/>
      <c r="Z367" s="21"/>
      <c r="AA367" s="21"/>
      <c r="AB367" s="21"/>
      <c r="AC367" s="21"/>
      <c r="AD367" s="21"/>
      <c r="AE367" s="21"/>
      <c r="AF367" s="21"/>
      <c r="AG367" s="21"/>
      <c r="AH367" s="21"/>
      <c r="AI367" s="21"/>
      <c r="AJ367" s="21"/>
      <c r="AK367" s="21"/>
      <c r="AL367" s="21"/>
      <c r="AM367" s="21"/>
      <c r="AN367" s="21"/>
      <c r="AO367" s="21"/>
      <c r="AP367" s="29"/>
      <c r="AQ367" s="29"/>
      <c r="AR367" s="21"/>
      <c r="AS367" s="22"/>
      <c r="AT367" s="21"/>
      <c r="AU367" s="21"/>
      <c r="AV367" s="21"/>
      <c r="AW367" s="21"/>
    </row>
    <row r="368" spans="1:49" ht="3" customHeight="1" x14ac:dyDescent="0.2">
      <c r="A368" s="21"/>
      <c r="B368" s="21"/>
      <c r="C368" s="21"/>
      <c r="D368" s="21"/>
      <c r="E368" s="21"/>
      <c r="F368" s="21"/>
      <c r="G368" s="21"/>
      <c r="H368" s="21"/>
      <c r="I368" s="21"/>
      <c r="J368" s="21"/>
      <c r="K368" s="21"/>
      <c r="L368" s="21"/>
      <c r="M368" s="21"/>
      <c r="N368" s="21"/>
      <c r="O368" s="21"/>
      <c r="P368" s="21"/>
      <c r="Q368" s="21"/>
      <c r="R368" s="21"/>
      <c r="S368" s="21"/>
      <c r="T368" s="21"/>
      <c r="U368" s="21"/>
      <c r="V368" s="21"/>
      <c r="W368" s="21"/>
      <c r="X368" s="21"/>
      <c r="Y368" s="21"/>
      <c r="Z368" s="21"/>
      <c r="AA368" s="21"/>
      <c r="AB368" s="21"/>
      <c r="AC368" s="21"/>
      <c r="AD368" s="21"/>
      <c r="AE368" s="21"/>
      <c r="AF368" s="21"/>
      <c r="AG368" s="21"/>
      <c r="AH368" s="21"/>
      <c r="AI368" s="21"/>
      <c r="AJ368" s="21"/>
      <c r="AK368" s="21"/>
      <c r="AL368" s="21"/>
      <c r="AM368" s="21"/>
      <c r="AN368" s="21"/>
      <c r="AO368" s="21"/>
      <c r="AP368" s="21"/>
      <c r="AQ368" s="21"/>
      <c r="AR368" s="21"/>
      <c r="AS368" s="21"/>
      <c r="AT368" s="21"/>
      <c r="AU368" s="21"/>
      <c r="AV368" s="21"/>
      <c r="AW368" s="21"/>
    </row>
    <row r="369" spans="1:49" x14ac:dyDescent="0.2">
      <c r="A369" s="35"/>
      <c r="B369" s="35"/>
      <c r="C369" s="21"/>
      <c r="D369" s="36"/>
      <c r="E369" s="36"/>
      <c r="F369" s="36"/>
      <c r="G369" s="36"/>
      <c r="H369" s="36"/>
      <c r="I369" s="36"/>
      <c r="J369" s="36"/>
      <c r="K369" s="21"/>
      <c r="L369" s="37"/>
      <c r="M369" s="37"/>
      <c r="N369" s="21"/>
      <c r="O369" s="27"/>
      <c r="P369" s="21"/>
      <c r="Q369" s="21"/>
      <c r="R369" s="33"/>
      <c r="S369" s="33"/>
      <c r="T369" s="21"/>
      <c r="U369" s="21"/>
      <c r="V369" s="21"/>
      <c r="W369" s="21"/>
      <c r="X369" s="21"/>
      <c r="Y369" s="21"/>
      <c r="Z369" s="21"/>
      <c r="AA369" s="21"/>
      <c r="AB369" s="21"/>
      <c r="AC369" s="21"/>
      <c r="AD369" s="21"/>
      <c r="AE369" s="21"/>
      <c r="AF369" s="21"/>
      <c r="AG369" s="21"/>
      <c r="AH369" s="21"/>
      <c r="AI369" s="21"/>
      <c r="AJ369" s="21"/>
      <c r="AK369" s="21"/>
      <c r="AL369" s="21"/>
      <c r="AM369" s="21"/>
      <c r="AN369" s="21"/>
      <c r="AO369" s="21"/>
      <c r="AP369" s="29"/>
      <c r="AQ369" s="29"/>
      <c r="AR369" s="21"/>
      <c r="AS369" s="22"/>
      <c r="AT369" s="21"/>
      <c r="AU369" s="21"/>
      <c r="AV369" s="21"/>
      <c r="AW369" s="21"/>
    </row>
    <row r="370" spans="1:49" ht="3" customHeight="1" x14ac:dyDescent="0.2">
      <c r="A370" s="21"/>
      <c r="B370" s="21"/>
      <c r="C370" s="21"/>
      <c r="D370" s="21"/>
      <c r="E370" s="21"/>
      <c r="F370" s="21"/>
      <c r="G370" s="21"/>
      <c r="H370" s="21"/>
      <c r="I370" s="21"/>
      <c r="J370" s="21"/>
      <c r="K370" s="21"/>
      <c r="L370" s="21"/>
      <c r="M370" s="21"/>
      <c r="N370" s="21"/>
      <c r="O370" s="21"/>
      <c r="P370" s="21"/>
      <c r="Q370" s="21"/>
      <c r="R370" s="21"/>
      <c r="S370" s="21"/>
      <c r="T370" s="21"/>
      <c r="U370" s="21"/>
      <c r="V370" s="21"/>
      <c r="W370" s="21"/>
      <c r="X370" s="21"/>
      <c r="Y370" s="21"/>
      <c r="Z370" s="21"/>
      <c r="AA370" s="21"/>
      <c r="AB370" s="21"/>
      <c r="AC370" s="21"/>
      <c r="AD370" s="21"/>
      <c r="AE370" s="21"/>
      <c r="AF370" s="21"/>
      <c r="AG370" s="21"/>
      <c r="AH370" s="21"/>
      <c r="AI370" s="21"/>
      <c r="AJ370" s="21"/>
      <c r="AK370" s="21"/>
      <c r="AL370" s="21"/>
      <c r="AM370" s="21"/>
      <c r="AN370" s="21"/>
      <c r="AO370" s="21"/>
      <c r="AP370" s="21"/>
      <c r="AQ370" s="21"/>
      <c r="AR370" s="21"/>
      <c r="AS370" s="21"/>
      <c r="AT370" s="21"/>
      <c r="AU370" s="21"/>
      <c r="AV370" s="21"/>
      <c r="AW370" s="21"/>
    </row>
    <row r="371" spans="1:49" x14ac:dyDescent="0.2">
      <c r="A371" s="35"/>
      <c r="B371" s="35"/>
      <c r="C371" s="21"/>
      <c r="D371" s="36"/>
      <c r="E371" s="36"/>
      <c r="F371" s="36"/>
      <c r="G371" s="36"/>
      <c r="H371" s="36"/>
      <c r="I371" s="36"/>
      <c r="J371" s="36"/>
      <c r="K371" s="21"/>
      <c r="L371" s="37"/>
      <c r="M371" s="37"/>
      <c r="N371" s="21"/>
      <c r="O371" s="27"/>
      <c r="P371" s="21"/>
      <c r="Q371" s="21"/>
      <c r="R371" s="33"/>
      <c r="S371" s="33"/>
      <c r="T371" s="21"/>
      <c r="U371" s="21"/>
      <c r="V371" s="21"/>
      <c r="W371" s="21"/>
      <c r="X371" s="21"/>
      <c r="Y371" s="21"/>
      <c r="Z371" s="21"/>
      <c r="AA371" s="21"/>
      <c r="AB371" s="21"/>
      <c r="AC371" s="21"/>
      <c r="AD371" s="21"/>
      <c r="AE371" s="21"/>
      <c r="AF371" s="21"/>
      <c r="AG371" s="21"/>
      <c r="AH371" s="21"/>
      <c r="AI371" s="21"/>
      <c r="AJ371" s="21"/>
      <c r="AK371" s="21"/>
      <c r="AL371" s="21"/>
      <c r="AM371" s="21"/>
      <c r="AN371" s="21"/>
      <c r="AO371" s="21"/>
      <c r="AP371" s="29"/>
      <c r="AQ371" s="29"/>
      <c r="AR371" s="21"/>
      <c r="AS371" s="22"/>
      <c r="AT371" s="21"/>
      <c r="AU371" s="21"/>
      <c r="AV371" s="21"/>
      <c r="AW371" s="21"/>
    </row>
    <row r="372" spans="1:49" ht="3" customHeight="1" x14ac:dyDescent="0.2">
      <c r="A372" s="21"/>
      <c r="B372" s="21"/>
      <c r="C372" s="21"/>
      <c r="D372" s="21"/>
      <c r="E372" s="21"/>
      <c r="F372" s="21"/>
      <c r="G372" s="21"/>
      <c r="H372" s="21"/>
      <c r="I372" s="21"/>
      <c r="J372" s="21"/>
      <c r="K372" s="21"/>
      <c r="L372" s="21"/>
      <c r="M372" s="21"/>
      <c r="N372" s="21"/>
      <c r="O372" s="21"/>
      <c r="P372" s="21"/>
      <c r="Q372" s="21"/>
      <c r="R372" s="21"/>
      <c r="S372" s="21"/>
      <c r="T372" s="21"/>
      <c r="U372" s="21"/>
      <c r="V372" s="21"/>
      <c r="W372" s="21"/>
      <c r="X372" s="21"/>
      <c r="Y372" s="21"/>
      <c r="Z372" s="21"/>
      <c r="AA372" s="21"/>
      <c r="AB372" s="21"/>
      <c r="AC372" s="21"/>
      <c r="AD372" s="21"/>
      <c r="AE372" s="21"/>
      <c r="AF372" s="21"/>
      <c r="AG372" s="21"/>
      <c r="AH372" s="21"/>
      <c r="AI372" s="21"/>
      <c r="AJ372" s="21"/>
      <c r="AK372" s="21"/>
      <c r="AL372" s="21"/>
      <c r="AM372" s="21"/>
      <c r="AN372" s="21"/>
      <c r="AO372" s="21"/>
      <c r="AP372" s="21"/>
      <c r="AQ372" s="21"/>
      <c r="AR372" s="21"/>
      <c r="AS372" s="21"/>
      <c r="AT372" s="21"/>
      <c r="AU372" s="21"/>
      <c r="AV372" s="21"/>
      <c r="AW372" s="21"/>
    </row>
    <row r="373" spans="1:49" x14ac:dyDescent="0.2">
      <c r="A373" s="35"/>
      <c r="B373" s="35"/>
      <c r="C373" s="21"/>
      <c r="D373" s="36"/>
      <c r="E373" s="36"/>
      <c r="F373" s="36"/>
      <c r="G373" s="36"/>
      <c r="H373" s="36"/>
      <c r="I373" s="36"/>
      <c r="J373" s="36"/>
      <c r="K373" s="21"/>
      <c r="L373" s="37"/>
      <c r="M373" s="37"/>
      <c r="N373" s="21"/>
      <c r="O373" s="27"/>
      <c r="P373" s="21"/>
      <c r="Q373" s="21"/>
      <c r="R373" s="33"/>
      <c r="S373" s="33"/>
      <c r="T373" s="21"/>
      <c r="U373" s="21"/>
      <c r="V373" s="21"/>
      <c r="W373" s="21"/>
      <c r="X373" s="21"/>
      <c r="Y373" s="21"/>
      <c r="Z373" s="21"/>
      <c r="AA373" s="21"/>
      <c r="AB373" s="21"/>
      <c r="AC373" s="21"/>
      <c r="AD373" s="21"/>
      <c r="AE373" s="21"/>
      <c r="AF373" s="21"/>
      <c r="AG373" s="21"/>
      <c r="AH373" s="21"/>
      <c r="AI373" s="21"/>
      <c r="AJ373" s="21"/>
      <c r="AK373" s="21"/>
      <c r="AL373" s="21"/>
      <c r="AM373" s="21"/>
      <c r="AN373" s="21"/>
      <c r="AO373" s="21"/>
      <c r="AP373" s="29"/>
      <c r="AQ373" s="29"/>
      <c r="AR373" s="21"/>
      <c r="AS373" s="22"/>
      <c r="AT373" s="21"/>
      <c r="AU373" s="21"/>
      <c r="AV373" s="21"/>
      <c r="AW373" s="21"/>
    </row>
    <row r="374" spans="1:49" ht="3" customHeight="1" x14ac:dyDescent="0.2">
      <c r="A374" s="21"/>
      <c r="B374" s="21"/>
      <c r="C374" s="21"/>
      <c r="D374" s="21"/>
      <c r="E374" s="21"/>
      <c r="F374" s="21"/>
      <c r="G374" s="21"/>
      <c r="H374" s="21"/>
      <c r="I374" s="21"/>
      <c r="J374" s="21"/>
      <c r="K374" s="21"/>
      <c r="L374" s="21"/>
      <c r="M374" s="21"/>
      <c r="N374" s="21"/>
      <c r="O374" s="21"/>
      <c r="P374" s="21"/>
      <c r="Q374" s="21"/>
      <c r="R374" s="21"/>
      <c r="S374" s="21"/>
      <c r="T374" s="21"/>
      <c r="U374" s="21"/>
      <c r="V374" s="21"/>
      <c r="W374" s="21"/>
      <c r="X374" s="21"/>
      <c r="Y374" s="21"/>
      <c r="Z374" s="21"/>
      <c r="AA374" s="21"/>
      <c r="AB374" s="21"/>
      <c r="AC374" s="21"/>
      <c r="AD374" s="21"/>
      <c r="AE374" s="21"/>
      <c r="AF374" s="21"/>
      <c r="AG374" s="21"/>
      <c r="AH374" s="21"/>
      <c r="AI374" s="21"/>
      <c r="AJ374" s="21"/>
      <c r="AK374" s="21"/>
      <c r="AL374" s="21"/>
      <c r="AM374" s="21"/>
      <c r="AN374" s="21"/>
      <c r="AO374" s="21"/>
      <c r="AP374" s="21"/>
      <c r="AQ374" s="21"/>
      <c r="AR374" s="21"/>
      <c r="AS374" s="21"/>
      <c r="AT374" s="21"/>
      <c r="AU374" s="21"/>
      <c r="AV374" s="21"/>
      <c r="AW374" s="21"/>
    </row>
    <row r="375" spans="1:49" x14ac:dyDescent="0.2">
      <c r="A375" s="35"/>
      <c r="B375" s="35"/>
      <c r="C375" s="21"/>
      <c r="D375" s="36"/>
      <c r="E375" s="36"/>
      <c r="F375" s="36"/>
      <c r="G375" s="36"/>
      <c r="H375" s="36"/>
      <c r="I375" s="36"/>
      <c r="J375" s="36"/>
      <c r="K375" s="21"/>
      <c r="L375" s="37"/>
      <c r="M375" s="37"/>
      <c r="N375" s="21"/>
      <c r="O375" s="27"/>
      <c r="P375" s="21"/>
      <c r="Q375" s="21"/>
      <c r="R375" s="33"/>
      <c r="S375" s="33"/>
      <c r="T375" s="21"/>
      <c r="U375" s="21"/>
      <c r="V375" s="21"/>
      <c r="W375" s="21"/>
      <c r="X375" s="21"/>
      <c r="Y375" s="21"/>
      <c r="Z375" s="21"/>
      <c r="AA375" s="21"/>
      <c r="AB375" s="21"/>
      <c r="AC375" s="21"/>
      <c r="AD375" s="21"/>
      <c r="AE375" s="21"/>
      <c r="AF375" s="21"/>
      <c r="AG375" s="21"/>
      <c r="AH375" s="21"/>
      <c r="AI375" s="21"/>
      <c r="AJ375" s="21"/>
      <c r="AK375" s="21"/>
      <c r="AL375" s="21"/>
      <c r="AM375" s="21"/>
      <c r="AN375" s="21"/>
      <c r="AO375" s="21"/>
      <c r="AP375" s="29"/>
      <c r="AQ375" s="29"/>
      <c r="AR375" s="21"/>
      <c r="AS375" s="22"/>
      <c r="AT375" s="21"/>
      <c r="AU375" s="21"/>
      <c r="AV375" s="21"/>
      <c r="AW375" s="21"/>
    </row>
    <row r="376" spans="1:49" ht="3.75" customHeight="1" x14ac:dyDescent="0.2">
      <c r="A376" s="21"/>
      <c r="B376" s="21"/>
      <c r="C376" s="21"/>
      <c r="D376" s="21"/>
      <c r="E376" s="21"/>
      <c r="F376" s="21"/>
      <c r="G376" s="21"/>
      <c r="H376" s="21"/>
      <c r="I376" s="21"/>
      <c r="J376" s="21"/>
      <c r="K376" s="21"/>
      <c r="L376" s="21"/>
      <c r="M376" s="21"/>
      <c r="N376" s="21"/>
      <c r="O376" s="21"/>
      <c r="P376" s="21"/>
      <c r="Q376" s="21"/>
      <c r="R376" s="21"/>
      <c r="S376" s="21"/>
      <c r="T376" s="21"/>
      <c r="U376" s="21"/>
      <c r="V376" s="21"/>
      <c r="W376" s="21"/>
      <c r="X376" s="21"/>
      <c r="Y376" s="21"/>
      <c r="Z376" s="21"/>
      <c r="AA376" s="21"/>
      <c r="AB376" s="21"/>
      <c r="AC376" s="21"/>
      <c r="AD376" s="21"/>
      <c r="AE376" s="21"/>
      <c r="AF376" s="21"/>
      <c r="AG376" s="21"/>
      <c r="AH376" s="21"/>
      <c r="AI376" s="21"/>
      <c r="AJ376" s="21"/>
      <c r="AK376" s="21"/>
      <c r="AL376" s="21"/>
      <c r="AM376" s="21"/>
      <c r="AN376" s="21"/>
      <c r="AO376" s="21"/>
      <c r="AP376" s="21"/>
      <c r="AQ376" s="21"/>
      <c r="AR376" s="21"/>
      <c r="AS376" s="21"/>
      <c r="AT376" s="21"/>
      <c r="AU376" s="21"/>
      <c r="AV376" s="21"/>
      <c r="AW376" s="21"/>
    </row>
    <row r="377" spans="1:49" x14ac:dyDescent="0.2">
      <c r="A377" s="35"/>
      <c r="B377" s="35"/>
      <c r="C377" s="21"/>
      <c r="D377" s="36"/>
      <c r="E377" s="36"/>
      <c r="F377" s="36"/>
      <c r="G377" s="36"/>
      <c r="H377" s="36"/>
      <c r="I377" s="36"/>
      <c r="J377" s="36"/>
      <c r="K377" s="21"/>
      <c r="L377" s="37"/>
      <c r="M377" s="37"/>
      <c r="N377" s="21"/>
      <c r="O377" s="27"/>
      <c r="P377" s="21"/>
      <c r="Q377" s="21"/>
      <c r="R377" s="33"/>
      <c r="S377" s="33"/>
      <c r="T377" s="21"/>
      <c r="U377" s="21"/>
      <c r="V377" s="21"/>
      <c r="W377" s="21"/>
      <c r="X377" s="21"/>
      <c r="Y377" s="21"/>
      <c r="Z377" s="21"/>
      <c r="AA377" s="21"/>
      <c r="AB377" s="21"/>
      <c r="AC377" s="21"/>
      <c r="AD377" s="21"/>
      <c r="AE377" s="21"/>
      <c r="AF377" s="21"/>
      <c r="AG377" s="21"/>
      <c r="AH377" s="21"/>
      <c r="AI377" s="21"/>
      <c r="AJ377" s="21"/>
      <c r="AK377" s="21"/>
      <c r="AL377" s="21"/>
      <c r="AM377" s="21"/>
      <c r="AN377" s="21"/>
      <c r="AO377" s="21"/>
      <c r="AP377" s="29"/>
      <c r="AQ377" s="29"/>
      <c r="AR377" s="21"/>
      <c r="AS377" s="22"/>
      <c r="AT377" s="21"/>
      <c r="AU377" s="21"/>
      <c r="AV377" s="21"/>
      <c r="AW377" s="21"/>
    </row>
    <row r="378" spans="1:49" ht="3" customHeight="1" x14ac:dyDescent="0.2">
      <c r="A378" s="21"/>
      <c r="B378" s="21"/>
      <c r="C378" s="21"/>
      <c r="D378" s="21"/>
      <c r="E378" s="21"/>
      <c r="F378" s="21"/>
      <c r="G378" s="21"/>
      <c r="H378" s="21"/>
      <c r="I378" s="21"/>
      <c r="J378" s="21"/>
      <c r="K378" s="21"/>
      <c r="L378" s="21"/>
      <c r="M378" s="21"/>
      <c r="N378" s="21"/>
      <c r="O378" s="21"/>
      <c r="P378" s="21"/>
      <c r="Q378" s="21"/>
      <c r="R378" s="21"/>
      <c r="S378" s="21"/>
      <c r="T378" s="21"/>
      <c r="U378" s="21"/>
      <c r="V378" s="21"/>
      <c r="W378" s="21"/>
      <c r="X378" s="21"/>
      <c r="Y378" s="21"/>
      <c r="Z378" s="21"/>
      <c r="AA378" s="21"/>
      <c r="AB378" s="21"/>
      <c r="AC378" s="21"/>
      <c r="AD378" s="21"/>
      <c r="AE378" s="21"/>
      <c r="AF378" s="21"/>
      <c r="AG378" s="21"/>
      <c r="AH378" s="21"/>
      <c r="AI378" s="21"/>
      <c r="AJ378" s="21"/>
      <c r="AK378" s="21"/>
      <c r="AL378" s="21"/>
      <c r="AM378" s="21"/>
      <c r="AN378" s="21"/>
      <c r="AO378" s="21"/>
      <c r="AP378" s="21"/>
      <c r="AQ378" s="21"/>
      <c r="AR378" s="21"/>
      <c r="AS378" s="21"/>
      <c r="AT378" s="21"/>
      <c r="AU378" s="21"/>
      <c r="AV378" s="21"/>
      <c r="AW378" s="21"/>
    </row>
    <row r="379" spans="1:49" x14ac:dyDescent="0.2">
      <c r="A379" s="35"/>
      <c r="B379" s="35"/>
      <c r="C379" s="21"/>
      <c r="D379" s="36"/>
      <c r="E379" s="36"/>
      <c r="F379" s="36"/>
      <c r="G379" s="36"/>
      <c r="H379" s="36"/>
      <c r="I379" s="36"/>
      <c r="J379" s="36"/>
      <c r="K379" s="21"/>
      <c r="L379" s="37"/>
      <c r="M379" s="37"/>
      <c r="N379" s="21"/>
      <c r="O379" s="27"/>
      <c r="P379" s="21"/>
      <c r="Q379" s="21"/>
      <c r="R379" s="33"/>
      <c r="S379" s="33"/>
      <c r="T379" s="21"/>
      <c r="U379" s="21"/>
      <c r="V379" s="21"/>
      <c r="W379" s="21"/>
      <c r="X379" s="21"/>
      <c r="Y379" s="21"/>
      <c r="Z379" s="21"/>
      <c r="AA379" s="21"/>
      <c r="AB379" s="21"/>
      <c r="AC379" s="21"/>
      <c r="AD379" s="21"/>
      <c r="AE379" s="21"/>
      <c r="AF379" s="21"/>
      <c r="AG379" s="21"/>
      <c r="AH379" s="21"/>
      <c r="AI379" s="21"/>
      <c r="AJ379" s="21"/>
      <c r="AK379" s="21"/>
      <c r="AL379" s="21"/>
      <c r="AM379" s="21"/>
      <c r="AN379" s="21"/>
      <c r="AO379" s="21"/>
      <c r="AP379" s="29"/>
      <c r="AQ379" s="29"/>
      <c r="AR379" s="21"/>
      <c r="AS379" s="22"/>
      <c r="AT379" s="21"/>
      <c r="AU379" s="21"/>
      <c r="AV379" s="21"/>
      <c r="AW379" s="21"/>
    </row>
    <row r="380" spans="1:49" ht="3.75" customHeight="1" x14ac:dyDescent="0.2">
      <c r="A380" s="21"/>
      <c r="B380" s="21"/>
      <c r="C380" s="21"/>
      <c r="D380" s="21"/>
      <c r="E380" s="21"/>
      <c r="F380" s="21"/>
      <c r="G380" s="21"/>
      <c r="H380" s="21"/>
      <c r="I380" s="21"/>
      <c r="J380" s="21"/>
      <c r="K380" s="21"/>
      <c r="L380" s="21"/>
      <c r="M380" s="21"/>
      <c r="N380" s="21"/>
      <c r="O380" s="21"/>
      <c r="P380" s="21"/>
      <c r="Q380" s="21"/>
      <c r="R380" s="21"/>
      <c r="S380" s="21"/>
      <c r="T380" s="21"/>
      <c r="U380" s="21"/>
      <c r="V380" s="21"/>
      <c r="W380" s="21"/>
      <c r="X380" s="21"/>
      <c r="Y380" s="21"/>
      <c r="Z380" s="21"/>
      <c r="AA380" s="21"/>
      <c r="AB380" s="21"/>
      <c r="AC380" s="21"/>
      <c r="AD380" s="21"/>
      <c r="AE380" s="21"/>
      <c r="AF380" s="21"/>
      <c r="AG380" s="21"/>
      <c r="AH380" s="21"/>
      <c r="AI380" s="21"/>
      <c r="AJ380" s="21"/>
      <c r="AK380" s="21"/>
      <c r="AL380" s="21"/>
      <c r="AM380" s="21"/>
      <c r="AN380" s="21"/>
      <c r="AO380" s="21"/>
      <c r="AP380" s="21"/>
      <c r="AQ380" s="21"/>
      <c r="AR380" s="21"/>
      <c r="AS380" s="21"/>
      <c r="AT380" s="21"/>
      <c r="AU380" s="21"/>
      <c r="AV380" s="21"/>
      <c r="AW380" s="21"/>
    </row>
    <row r="381" spans="1:49" x14ac:dyDescent="0.2">
      <c r="A381" s="35"/>
      <c r="B381" s="35"/>
      <c r="C381" s="21"/>
      <c r="D381" s="36"/>
      <c r="E381" s="36"/>
      <c r="F381" s="36"/>
      <c r="G381" s="36"/>
      <c r="H381" s="36"/>
      <c r="I381" s="36"/>
      <c r="J381" s="36"/>
      <c r="K381" s="21"/>
      <c r="L381" s="37"/>
      <c r="M381" s="37"/>
      <c r="N381" s="21"/>
      <c r="O381" s="27"/>
      <c r="P381" s="21"/>
      <c r="Q381" s="21"/>
      <c r="R381" s="33"/>
      <c r="S381" s="33"/>
      <c r="T381" s="21"/>
      <c r="U381" s="21"/>
      <c r="V381" s="21"/>
      <c r="W381" s="21"/>
      <c r="X381" s="21"/>
      <c r="Y381" s="21"/>
      <c r="Z381" s="21"/>
      <c r="AA381" s="21"/>
      <c r="AB381" s="21"/>
      <c r="AC381" s="21"/>
      <c r="AD381" s="21"/>
      <c r="AE381" s="21"/>
      <c r="AF381" s="21"/>
      <c r="AG381" s="21"/>
      <c r="AH381" s="21"/>
      <c r="AI381" s="21"/>
      <c r="AJ381" s="21"/>
      <c r="AK381" s="21"/>
      <c r="AL381" s="21"/>
      <c r="AM381" s="21"/>
      <c r="AN381" s="21"/>
      <c r="AO381" s="21"/>
      <c r="AP381" s="29"/>
      <c r="AQ381" s="29"/>
      <c r="AR381" s="21"/>
      <c r="AS381" s="22"/>
      <c r="AT381" s="21"/>
      <c r="AU381" s="21"/>
      <c r="AV381" s="21"/>
      <c r="AW381" s="21"/>
    </row>
    <row r="382" spans="1:49" ht="2.25" customHeight="1" x14ac:dyDescent="0.2">
      <c r="A382" s="21"/>
      <c r="B382" s="21"/>
      <c r="C382" s="21"/>
      <c r="D382" s="21"/>
      <c r="E382" s="21"/>
      <c r="F382" s="21"/>
      <c r="G382" s="21"/>
      <c r="H382" s="21"/>
      <c r="I382" s="21"/>
      <c r="J382" s="21"/>
      <c r="K382" s="21"/>
      <c r="L382" s="21"/>
      <c r="M382" s="21"/>
      <c r="N382" s="21"/>
      <c r="O382" s="21"/>
      <c r="P382" s="21"/>
      <c r="Q382" s="21"/>
      <c r="R382" s="21"/>
      <c r="S382" s="21"/>
      <c r="T382" s="21"/>
      <c r="U382" s="21"/>
      <c r="V382" s="21"/>
      <c r="W382" s="21"/>
      <c r="X382" s="21"/>
      <c r="Y382" s="21"/>
      <c r="Z382" s="21"/>
      <c r="AA382" s="21"/>
      <c r="AB382" s="21"/>
      <c r="AC382" s="21"/>
      <c r="AD382" s="21"/>
      <c r="AE382" s="21"/>
      <c r="AF382" s="21"/>
      <c r="AG382" s="21"/>
      <c r="AH382" s="21"/>
      <c r="AI382" s="21"/>
      <c r="AJ382" s="21"/>
      <c r="AK382" s="21"/>
      <c r="AL382" s="21"/>
      <c r="AM382" s="21"/>
      <c r="AN382" s="21"/>
      <c r="AO382" s="21"/>
      <c r="AP382" s="21"/>
      <c r="AQ382" s="21"/>
      <c r="AR382" s="21"/>
      <c r="AS382" s="21"/>
      <c r="AT382" s="21"/>
      <c r="AU382" s="21"/>
      <c r="AV382" s="21"/>
      <c r="AW382" s="21"/>
    </row>
    <row r="383" spans="1:49" x14ac:dyDescent="0.2">
      <c r="A383" s="35"/>
      <c r="B383" s="35"/>
      <c r="C383" s="21"/>
      <c r="D383" s="36"/>
      <c r="E383" s="36"/>
      <c r="F383" s="36"/>
      <c r="G383" s="36"/>
      <c r="H383" s="36"/>
      <c r="I383" s="36"/>
      <c r="J383" s="36"/>
      <c r="K383" s="21"/>
      <c r="L383" s="37"/>
      <c r="M383" s="37"/>
      <c r="N383" s="21"/>
      <c r="O383" s="27"/>
      <c r="P383" s="21"/>
      <c r="Q383" s="21"/>
      <c r="R383" s="33"/>
      <c r="S383" s="33"/>
      <c r="T383" s="21"/>
      <c r="U383" s="21"/>
      <c r="V383" s="21"/>
      <c r="W383" s="21"/>
      <c r="X383" s="21"/>
      <c r="Y383" s="21"/>
      <c r="Z383" s="21"/>
      <c r="AA383" s="21"/>
      <c r="AB383" s="21"/>
      <c r="AC383" s="21"/>
      <c r="AD383" s="21"/>
      <c r="AE383" s="21"/>
      <c r="AF383" s="21"/>
      <c r="AG383" s="21"/>
      <c r="AH383" s="21"/>
      <c r="AI383" s="21"/>
      <c r="AJ383" s="21"/>
      <c r="AK383" s="21"/>
      <c r="AL383" s="21"/>
      <c r="AM383" s="21"/>
      <c r="AN383" s="21"/>
      <c r="AO383" s="21"/>
      <c r="AP383" s="29"/>
      <c r="AQ383" s="29"/>
      <c r="AR383" s="21"/>
      <c r="AS383" s="22"/>
      <c r="AT383" s="21"/>
      <c r="AU383" s="21"/>
      <c r="AV383" s="21"/>
      <c r="AW383" s="21"/>
    </row>
    <row r="384" spans="1:49" ht="3" customHeight="1" x14ac:dyDescent="0.2">
      <c r="A384" s="21"/>
      <c r="B384" s="21"/>
      <c r="C384" s="21"/>
      <c r="D384" s="21"/>
      <c r="E384" s="21"/>
      <c r="F384" s="21"/>
      <c r="G384" s="21"/>
      <c r="H384" s="21"/>
      <c r="I384" s="21"/>
      <c r="J384" s="21"/>
      <c r="K384" s="21"/>
      <c r="L384" s="21"/>
      <c r="M384" s="21"/>
      <c r="N384" s="21"/>
      <c r="O384" s="21"/>
      <c r="P384" s="21"/>
      <c r="Q384" s="21"/>
      <c r="R384" s="21"/>
      <c r="S384" s="21"/>
      <c r="T384" s="21"/>
      <c r="U384" s="21"/>
      <c r="V384" s="21"/>
      <c r="W384" s="21"/>
      <c r="X384" s="21"/>
      <c r="Y384" s="21"/>
      <c r="Z384" s="21"/>
      <c r="AA384" s="21"/>
      <c r="AB384" s="21"/>
      <c r="AC384" s="21"/>
      <c r="AD384" s="21"/>
      <c r="AE384" s="21"/>
      <c r="AF384" s="21"/>
      <c r="AG384" s="21"/>
      <c r="AH384" s="21"/>
      <c r="AI384" s="21"/>
      <c r="AJ384" s="21"/>
      <c r="AK384" s="21"/>
      <c r="AL384" s="21"/>
      <c r="AM384" s="21"/>
      <c r="AN384" s="21"/>
      <c r="AO384" s="21"/>
      <c r="AP384" s="21"/>
      <c r="AQ384" s="21"/>
      <c r="AR384" s="21"/>
      <c r="AS384" s="21"/>
      <c r="AT384" s="21"/>
      <c r="AU384" s="21"/>
      <c r="AV384" s="21"/>
      <c r="AW384" s="21"/>
    </row>
    <row r="385" spans="1:49" x14ac:dyDescent="0.2">
      <c r="A385" s="35"/>
      <c r="B385" s="35"/>
      <c r="C385" s="21"/>
      <c r="D385" s="36"/>
      <c r="E385" s="36"/>
      <c r="F385" s="36"/>
      <c r="G385" s="36"/>
      <c r="H385" s="36"/>
      <c r="I385" s="36"/>
      <c r="J385" s="36"/>
      <c r="K385" s="21"/>
      <c r="L385" s="37"/>
      <c r="M385" s="37"/>
      <c r="N385" s="21"/>
      <c r="O385" s="27"/>
      <c r="P385" s="21"/>
      <c r="Q385" s="21"/>
      <c r="R385" s="33"/>
      <c r="S385" s="33"/>
      <c r="T385" s="21"/>
      <c r="U385" s="21"/>
      <c r="V385" s="21"/>
      <c r="W385" s="21"/>
      <c r="X385" s="21"/>
      <c r="Y385" s="21"/>
      <c r="Z385" s="21"/>
      <c r="AA385" s="21"/>
      <c r="AB385" s="21"/>
      <c r="AC385" s="21"/>
      <c r="AD385" s="21"/>
      <c r="AE385" s="21"/>
      <c r="AF385" s="21"/>
      <c r="AG385" s="21"/>
      <c r="AH385" s="21"/>
      <c r="AI385" s="21"/>
      <c r="AJ385" s="21"/>
      <c r="AK385" s="21"/>
      <c r="AL385" s="21"/>
      <c r="AM385" s="21"/>
      <c r="AN385" s="21"/>
      <c r="AO385" s="21"/>
      <c r="AP385" s="29"/>
      <c r="AQ385" s="29"/>
      <c r="AR385" s="21"/>
      <c r="AS385" s="22"/>
      <c r="AT385" s="21"/>
      <c r="AU385" s="21"/>
      <c r="AV385" s="21"/>
      <c r="AW385" s="21"/>
    </row>
    <row r="386" spans="1:49" ht="3" customHeight="1" x14ac:dyDescent="0.2">
      <c r="A386" s="21"/>
      <c r="B386" s="21"/>
      <c r="C386" s="21"/>
      <c r="D386" s="21"/>
      <c r="E386" s="21"/>
      <c r="F386" s="21"/>
      <c r="G386" s="21"/>
      <c r="H386" s="21"/>
      <c r="I386" s="21"/>
      <c r="J386" s="21"/>
      <c r="K386" s="21"/>
      <c r="L386" s="21"/>
      <c r="M386" s="21"/>
      <c r="N386" s="21"/>
      <c r="O386" s="21"/>
      <c r="P386" s="21"/>
      <c r="Q386" s="21"/>
      <c r="R386" s="21"/>
      <c r="S386" s="21"/>
      <c r="T386" s="21"/>
      <c r="U386" s="21"/>
      <c r="V386" s="21"/>
      <c r="W386" s="21"/>
      <c r="X386" s="21"/>
      <c r="Y386" s="21"/>
      <c r="Z386" s="21"/>
      <c r="AA386" s="21"/>
      <c r="AB386" s="21"/>
      <c r="AC386" s="21"/>
      <c r="AD386" s="21"/>
      <c r="AE386" s="21"/>
      <c r="AF386" s="21"/>
      <c r="AG386" s="21"/>
      <c r="AH386" s="21"/>
      <c r="AI386" s="21"/>
      <c r="AJ386" s="21"/>
      <c r="AK386" s="21"/>
      <c r="AL386" s="21"/>
      <c r="AM386" s="21"/>
      <c r="AN386" s="21"/>
      <c r="AO386" s="21"/>
      <c r="AP386" s="21"/>
      <c r="AQ386" s="21"/>
      <c r="AR386" s="21"/>
      <c r="AS386" s="21"/>
      <c r="AT386" s="21"/>
      <c r="AU386" s="21"/>
      <c r="AV386" s="21"/>
      <c r="AW386" s="21"/>
    </row>
    <row r="387" spans="1:49" x14ac:dyDescent="0.2">
      <c r="A387" s="35"/>
      <c r="B387" s="35"/>
      <c r="C387" s="21"/>
      <c r="D387" s="36"/>
      <c r="E387" s="36"/>
      <c r="F387" s="36"/>
      <c r="G387" s="36"/>
      <c r="H387" s="36"/>
      <c r="I387" s="36"/>
      <c r="J387" s="36"/>
      <c r="K387" s="21"/>
      <c r="L387" s="37"/>
      <c r="M387" s="37"/>
      <c r="N387" s="21"/>
      <c r="O387" s="27"/>
      <c r="P387" s="21"/>
      <c r="Q387" s="21"/>
      <c r="R387" s="33"/>
      <c r="S387" s="33"/>
      <c r="T387" s="21"/>
      <c r="U387" s="21"/>
      <c r="V387" s="21"/>
      <c r="W387" s="21"/>
      <c r="X387" s="21"/>
      <c r="Y387" s="21"/>
      <c r="Z387" s="21"/>
      <c r="AA387" s="21"/>
      <c r="AB387" s="21"/>
      <c r="AC387" s="21"/>
      <c r="AD387" s="21"/>
      <c r="AE387" s="21"/>
      <c r="AF387" s="21"/>
      <c r="AG387" s="21"/>
      <c r="AH387" s="21"/>
      <c r="AI387" s="21"/>
      <c r="AJ387" s="21"/>
      <c r="AK387" s="21"/>
      <c r="AL387" s="21"/>
      <c r="AM387" s="21"/>
      <c r="AN387" s="21"/>
      <c r="AO387" s="21"/>
      <c r="AP387" s="29"/>
      <c r="AQ387" s="29"/>
      <c r="AR387" s="21"/>
      <c r="AS387" s="22"/>
      <c r="AT387" s="21"/>
      <c r="AU387" s="21"/>
      <c r="AV387" s="21"/>
      <c r="AW387" s="21"/>
    </row>
    <row r="388" spans="1:49" ht="4.5" customHeight="1" x14ac:dyDescent="0.2">
      <c r="A388" s="21"/>
      <c r="B388" s="21"/>
      <c r="C388" s="21"/>
      <c r="D388" s="21"/>
      <c r="E388" s="21"/>
      <c r="F388" s="21"/>
      <c r="G388" s="21"/>
      <c r="H388" s="21"/>
      <c r="I388" s="21"/>
      <c r="J388" s="21"/>
      <c r="K388" s="21"/>
      <c r="L388" s="21"/>
      <c r="M388" s="21"/>
      <c r="N388" s="21"/>
      <c r="O388" s="21"/>
      <c r="P388" s="21"/>
      <c r="Q388" s="21"/>
      <c r="R388" s="21"/>
      <c r="S388" s="21"/>
      <c r="T388" s="21"/>
      <c r="U388" s="21"/>
      <c r="V388" s="21"/>
      <c r="W388" s="21"/>
      <c r="X388" s="21"/>
      <c r="Y388" s="21"/>
      <c r="Z388" s="21"/>
      <c r="AA388" s="21"/>
      <c r="AB388" s="21"/>
      <c r="AC388" s="21"/>
      <c r="AD388" s="21"/>
      <c r="AE388" s="21"/>
      <c r="AF388" s="21"/>
      <c r="AG388" s="21"/>
      <c r="AH388" s="21"/>
      <c r="AI388" s="21"/>
      <c r="AJ388" s="21"/>
      <c r="AK388" s="21"/>
      <c r="AL388" s="21"/>
      <c r="AM388" s="21"/>
      <c r="AN388" s="21"/>
      <c r="AO388" s="21"/>
      <c r="AP388" s="21"/>
      <c r="AQ388" s="21"/>
      <c r="AR388" s="21"/>
      <c r="AS388" s="21"/>
      <c r="AT388" s="21"/>
      <c r="AU388" s="21"/>
      <c r="AV388" s="21"/>
      <c r="AW388" s="21"/>
    </row>
    <row r="389" spans="1:49" x14ac:dyDescent="0.2">
      <c r="A389" s="48"/>
      <c r="B389" s="48"/>
      <c r="C389" s="30"/>
      <c r="D389" s="48"/>
      <c r="E389" s="48"/>
      <c r="F389" s="48"/>
      <c r="G389" s="48"/>
      <c r="H389" s="48"/>
      <c r="I389" s="48"/>
      <c r="J389" s="48"/>
      <c r="K389" s="30"/>
      <c r="L389" s="48"/>
      <c r="M389" s="48"/>
      <c r="N389" s="30"/>
      <c r="O389" s="28"/>
      <c r="P389" s="21"/>
      <c r="Q389" s="21"/>
      <c r="R389" s="49"/>
      <c r="S389" s="49"/>
      <c r="T389" s="21"/>
      <c r="U389" s="49"/>
      <c r="V389" s="49"/>
      <c r="W389" s="21"/>
      <c r="X389" s="49"/>
      <c r="Y389" s="49"/>
      <c r="Z389" s="21"/>
      <c r="AA389" s="49"/>
      <c r="AB389" s="49"/>
      <c r="AC389" s="21"/>
      <c r="AD389" s="49"/>
      <c r="AE389" s="49"/>
      <c r="AF389" s="21"/>
      <c r="AG389" s="49"/>
      <c r="AH389" s="49"/>
      <c r="AI389" s="21"/>
      <c r="AJ389" s="49"/>
      <c r="AK389" s="49"/>
      <c r="AL389" s="21"/>
      <c r="AM389" s="49"/>
      <c r="AN389" s="49"/>
      <c r="AO389" s="21"/>
      <c r="AP389" s="36"/>
      <c r="AQ389" s="36"/>
      <c r="AR389" s="21"/>
      <c r="AS389" s="22"/>
      <c r="AT389" s="21"/>
      <c r="AU389" s="21"/>
      <c r="AV389" s="21"/>
      <c r="AW389" s="21"/>
    </row>
    <row r="390" spans="1:49" ht="5.25" customHeight="1" x14ac:dyDescent="0.2">
      <c r="A390" s="21"/>
      <c r="B390" s="21"/>
      <c r="C390" s="21"/>
      <c r="D390" s="21"/>
      <c r="E390" s="21"/>
      <c r="F390" s="21"/>
      <c r="G390" s="21"/>
      <c r="H390" s="21"/>
      <c r="I390" s="21"/>
      <c r="J390" s="21"/>
      <c r="K390" s="21"/>
      <c r="L390" s="21"/>
      <c r="M390" s="21"/>
      <c r="N390" s="21"/>
      <c r="O390" s="21"/>
      <c r="P390" s="21"/>
      <c r="Q390" s="21"/>
      <c r="R390" s="21"/>
      <c r="S390" s="21"/>
      <c r="T390" s="21"/>
      <c r="U390" s="21"/>
      <c r="V390" s="21"/>
      <c r="W390" s="21"/>
      <c r="X390" s="21"/>
      <c r="Y390" s="21"/>
      <c r="Z390" s="21"/>
      <c r="AA390" s="21"/>
      <c r="AB390" s="21"/>
      <c r="AC390" s="21"/>
      <c r="AD390" s="21"/>
      <c r="AE390" s="21"/>
      <c r="AF390" s="21"/>
      <c r="AG390" s="21"/>
      <c r="AH390" s="21"/>
      <c r="AI390" s="21"/>
      <c r="AJ390" s="21"/>
      <c r="AK390" s="21"/>
      <c r="AL390" s="21"/>
      <c r="AM390" s="21"/>
      <c r="AN390" s="21"/>
      <c r="AO390" s="21"/>
      <c r="AP390" s="21"/>
      <c r="AQ390" s="21"/>
      <c r="AR390" s="21"/>
      <c r="AS390" s="22"/>
      <c r="AT390" s="21"/>
      <c r="AU390" s="21"/>
      <c r="AV390" s="21"/>
      <c r="AW390" s="21"/>
    </row>
    <row r="391" spans="1:49" x14ac:dyDescent="0.2">
      <c r="A391" s="48"/>
      <c r="B391" s="48"/>
      <c r="C391" s="30"/>
      <c r="D391" s="48"/>
      <c r="E391" s="48"/>
      <c r="F391" s="48"/>
      <c r="G391" s="48"/>
      <c r="H391" s="48"/>
      <c r="I391" s="48"/>
      <c r="J391" s="48"/>
      <c r="K391" s="30"/>
      <c r="L391" s="48"/>
      <c r="M391" s="48"/>
      <c r="N391" s="30"/>
      <c r="O391" s="28"/>
      <c r="P391" s="21"/>
      <c r="Q391" s="21"/>
      <c r="R391" s="49"/>
      <c r="S391" s="49"/>
      <c r="T391" s="21"/>
      <c r="U391" s="49"/>
      <c r="V391" s="49"/>
      <c r="W391" s="21"/>
      <c r="X391" s="49"/>
      <c r="Y391" s="49"/>
      <c r="Z391" s="21"/>
      <c r="AA391" s="49"/>
      <c r="AB391" s="49"/>
      <c r="AC391" s="21"/>
      <c r="AD391" s="49"/>
      <c r="AE391" s="49"/>
      <c r="AF391" s="21"/>
      <c r="AG391" s="49"/>
      <c r="AH391" s="49"/>
      <c r="AI391" s="21"/>
      <c r="AJ391" s="49"/>
      <c r="AK391" s="49"/>
      <c r="AL391" s="21"/>
      <c r="AM391" s="49"/>
      <c r="AN391" s="49"/>
      <c r="AO391" s="21"/>
      <c r="AP391" s="36"/>
      <c r="AQ391" s="36"/>
      <c r="AR391" s="21"/>
      <c r="AS391" s="22"/>
      <c r="AT391" s="21"/>
      <c r="AU391" s="21"/>
      <c r="AV391" s="21"/>
      <c r="AW391" s="21"/>
    </row>
    <row r="392" spans="1:49" ht="4.5" customHeight="1" x14ac:dyDescent="0.2">
      <c r="A392" s="49"/>
      <c r="B392" s="49"/>
      <c r="C392" s="30"/>
      <c r="D392" s="49"/>
      <c r="E392" s="49"/>
      <c r="F392" s="49"/>
      <c r="G392" s="49"/>
      <c r="H392" s="49"/>
      <c r="I392" s="49"/>
      <c r="J392" s="49"/>
      <c r="K392" s="30"/>
      <c r="L392" s="49"/>
      <c r="M392" s="49"/>
      <c r="N392" s="30"/>
      <c r="O392" s="28"/>
      <c r="P392" s="21"/>
      <c r="Q392" s="21"/>
      <c r="R392" s="49"/>
      <c r="S392" s="49"/>
      <c r="T392" s="21"/>
      <c r="U392" s="49"/>
      <c r="V392" s="49"/>
      <c r="W392" s="21"/>
      <c r="X392" s="49"/>
      <c r="Y392" s="49"/>
      <c r="Z392" s="21"/>
      <c r="AA392" s="49"/>
      <c r="AB392" s="49"/>
      <c r="AC392" s="21"/>
      <c r="AD392" s="49"/>
      <c r="AE392" s="49"/>
      <c r="AF392" s="21"/>
      <c r="AG392" s="49"/>
      <c r="AH392" s="49"/>
      <c r="AI392" s="21"/>
      <c r="AJ392" s="49"/>
      <c r="AK392" s="49"/>
      <c r="AL392" s="21"/>
      <c r="AM392" s="49"/>
      <c r="AN392" s="49"/>
      <c r="AO392" s="21"/>
      <c r="AP392" s="31"/>
      <c r="AQ392" s="31"/>
      <c r="AR392" s="21"/>
      <c r="AS392" s="22"/>
      <c r="AT392" s="21"/>
      <c r="AU392" s="21"/>
      <c r="AV392" s="21"/>
      <c r="AW392" s="21"/>
    </row>
    <row r="393" spans="1:49" x14ac:dyDescent="0.2">
      <c r="A393" s="35"/>
      <c r="B393" s="35"/>
      <c r="C393" s="21"/>
      <c r="D393" s="36"/>
      <c r="E393" s="36"/>
      <c r="F393" s="36"/>
      <c r="G393" s="36"/>
      <c r="H393" s="36"/>
      <c r="I393" s="36"/>
      <c r="J393" s="36"/>
      <c r="K393" s="21"/>
      <c r="L393" s="37"/>
      <c r="M393" s="37"/>
      <c r="N393" s="21"/>
      <c r="O393" s="27"/>
      <c r="P393" s="21"/>
      <c r="Q393" s="21"/>
      <c r="R393" s="33"/>
      <c r="S393" s="33"/>
      <c r="T393" s="21"/>
      <c r="U393" s="21"/>
      <c r="V393" s="21"/>
      <c r="W393" s="21"/>
      <c r="X393" s="21"/>
      <c r="Y393" s="21"/>
      <c r="Z393" s="21"/>
      <c r="AA393" s="21"/>
      <c r="AB393" s="21"/>
      <c r="AC393" s="21"/>
      <c r="AD393" s="21"/>
      <c r="AE393" s="21"/>
      <c r="AF393" s="21"/>
      <c r="AG393" s="21"/>
      <c r="AH393" s="21"/>
      <c r="AI393" s="21"/>
      <c r="AJ393" s="21"/>
      <c r="AK393" s="21"/>
      <c r="AL393" s="21"/>
      <c r="AM393" s="21"/>
      <c r="AN393" s="21"/>
      <c r="AO393" s="21"/>
      <c r="AP393" s="29"/>
      <c r="AQ393" s="29"/>
      <c r="AR393" s="21"/>
      <c r="AS393" s="22"/>
      <c r="AT393" s="21"/>
      <c r="AU393" s="21"/>
      <c r="AV393" s="21"/>
      <c r="AW393" s="21"/>
    </row>
    <row r="394" spans="1:49" ht="3.75" customHeight="1" x14ac:dyDescent="0.2">
      <c r="A394" s="21"/>
      <c r="B394" s="21"/>
      <c r="C394" s="21"/>
      <c r="D394" s="21"/>
      <c r="E394" s="21"/>
      <c r="F394" s="21"/>
      <c r="G394" s="21"/>
      <c r="H394" s="21"/>
      <c r="I394" s="21"/>
      <c r="J394" s="21"/>
      <c r="K394" s="21"/>
      <c r="L394" s="21"/>
      <c r="M394" s="21"/>
      <c r="N394" s="21"/>
      <c r="O394" s="21"/>
      <c r="P394" s="21"/>
      <c r="Q394" s="21"/>
      <c r="R394" s="21"/>
      <c r="S394" s="21"/>
      <c r="T394" s="21"/>
      <c r="U394" s="21"/>
      <c r="V394" s="21"/>
      <c r="W394" s="21"/>
      <c r="X394" s="21"/>
      <c r="Y394" s="21"/>
      <c r="Z394" s="21"/>
      <c r="AA394" s="21"/>
      <c r="AB394" s="21"/>
      <c r="AC394" s="21"/>
      <c r="AD394" s="21"/>
      <c r="AE394" s="21"/>
      <c r="AF394" s="21"/>
      <c r="AG394" s="21"/>
      <c r="AH394" s="21"/>
      <c r="AI394" s="21"/>
      <c r="AJ394" s="21"/>
      <c r="AK394" s="21"/>
      <c r="AL394" s="21"/>
      <c r="AM394" s="21"/>
      <c r="AN394" s="21"/>
      <c r="AO394" s="21"/>
      <c r="AP394" s="21"/>
      <c r="AQ394" s="21"/>
      <c r="AR394" s="21"/>
      <c r="AS394" s="21"/>
      <c r="AT394" s="21"/>
      <c r="AU394" s="21"/>
      <c r="AV394" s="21"/>
      <c r="AW394" s="21"/>
    </row>
    <row r="395" spans="1:49" x14ac:dyDescent="0.2">
      <c r="A395" s="35"/>
      <c r="B395" s="35"/>
      <c r="C395" s="21"/>
      <c r="D395" s="36"/>
      <c r="E395" s="36"/>
      <c r="F395" s="36"/>
      <c r="G395" s="36"/>
      <c r="H395" s="36"/>
      <c r="I395" s="36"/>
      <c r="J395" s="36"/>
      <c r="K395" s="21"/>
      <c r="L395" s="37"/>
      <c r="M395" s="37"/>
      <c r="N395" s="21"/>
      <c r="O395" s="27"/>
      <c r="P395" s="21"/>
      <c r="Q395" s="21"/>
      <c r="R395" s="33"/>
      <c r="S395" s="33"/>
      <c r="T395" s="21"/>
      <c r="U395" s="21"/>
      <c r="V395" s="21"/>
      <c r="W395" s="21"/>
      <c r="X395" s="21"/>
      <c r="Y395" s="21"/>
      <c r="Z395" s="21"/>
      <c r="AA395" s="21"/>
      <c r="AB395" s="21"/>
      <c r="AC395" s="21"/>
      <c r="AD395" s="21"/>
      <c r="AE395" s="21"/>
      <c r="AF395" s="21"/>
      <c r="AG395" s="21"/>
      <c r="AH395" s="21"/>
      <c r="AI395" s="21"/>
      <c r="AJ395" s="21"/>
      <c r="AK395" s="21"/>
      <c r="AL395" s="21"/>
      <c r="AM395" s="21"/>
      <c r="AN395" s="21"/>
      <c r="AO395" s="21"/>
      <c r="AP395" s="29"/>
      <c r="AQ395" s="29"/>
      <c r="AR395" s="21"/>
      <c r="AS395" s="22"/>
      <c r="AT395" s="21"/>
      <c r="AU395" s="21"/>
      <c r="AV395" s="21"/>
      <c r="AW395" s="21"/>
    </row>
    <row r="396" spans="1:49" ht="3" customHeight="1" x14ac:dyDescent="0.2">
      <c r="A396" s="21"/>
      <c r="B396" s="21"/>
      <c r="C396" s="21"/>
      <c r="D396" s="21"/>
      <c r="E396" s="21"/>
      <c r="F396" s="21"/>
      <c r="G396" s="21"/>
      <c r="H396" s="21"/>
      <c r="I396" s="21"/>
      <c r="J396" s="21"/>
      <c r="K396" s="21"/>
      <c r="L396" s="21"/>
      <c r="M396" s="21"/>
      <c r="N396" s="21"/>
      <c r="O396" s="21"/>
      <c r="P396" s="21"/>
      <c r="Q396" s="21"/>
      <c r="R396" s="21"/>
      <c r="S396" s="21"/>
      <c r="T396" s="21"/>
      <c r="U396" s="21"/>
      <c r="V396" s="21"/>
      <c r="W396" s="21"/>
      <c r="X396" s="21"/>
      <c r="Y396" s="21"/>
      <c r="Z396" s="21"/>
      <c r="AA396" s="21"/>
      <c r="AB396" s="21"/>
      <c r="AC396" s="21"/>
      <c r="AD396" s="21"/>
      <c r="AE396" s="21"/>
      <c r="AF396" s="21"/>
      <c r="AG396" s="21"/>
      <c r="AH396" s="21"/>
      <c r="AI396" s="21"/>
      <c r="AJ396" s="21"/>
      <c r="AK396" s="21"/>
      <c r="AL396" s="21"/>
      <c r="AM396" s="21"/>
      <c r="AN396" s="21"/>
      <c r="AO396" s="21"/>
      <c r="AP396" s="21"/>
      <c r="AQ396" s="21"/>
      <c r="AR396" s="21"/>
      <c r="AS396" s="21"/>
      <c r="AT396" s="21"/>
      <c r="AU396" s="21"/>
      <c r="AV396" s="21"/>
      <c r="AW396" s="21"/>
    </row>
    <row r="397" spans="1:49" x14ac:dyDescent="0.2">
      <c r="A397" s="35"/>
      <c r="B397" s="35"/>
      <c r="C397" s="21"/>
      <c r="D397" s="36"/>
      <c r="E397" s="36"/>
      <c r="F397" s="36"/>
      <c r="G397" s="36"/>
      <c r="H397" s="36"/>
      <c r="I397" s="36"/>
      <c r="J397" s="36"/>
      <c r="K397" s="21"/>
      <c r="L397" s="37"/>
      <c r="M397" s="37"/>
      <c r="N397" s="21"/>
      <c r="O397" s="27"/>
      <c r="P397" s="21"/>
      <c r="Q397" s="21"/>
      <c r="R397" s="33"/>
      <c r="S397" s="33"/>
      <c r="T397" s="21"/>
      <c r="U397" s="21"/>
      <c r="V397" s="21"/>
      <c r="W397" s="21"/>
      <c r="X397" s="21"/>
      <c r="Y397" s="21"/>
      <c r="Z397" s="21"/>
      <c r="AA397" s="21"/>
      <c r="AB397" s="21"/>
      <c r="AC397" s="21"/>
      <c r="AD397" s="21"/>
      <c r="AE397" s="21"/>
      <c r="AF397" s="21"/>
      <c r="AG397" s="21"/>
      <c r="AH397" s="21"/>
      <c r="AI397" s="21"/>
      <c r="AJ397" s="21"/>
      <c r="AK397" s="21"/>
      <c r="AL397" s="21"/>
      <c r="AM397" s="21"/>
      <c r="AN397" s="21"/>
      <c r="AO397" s="21"/>
      <c r="AP397" s="29"/>
      <c r="AQ397" s="29"/>
      <c r="AR397" s="21"/>
      <c r="AS397" s="22"/>
      <c r="AT397" s="21"/>
      <c r="AU397" s="21"/>
      <c r="AV397" s="21"/>
      <c r="AW397" s="21"/>
    </row>
    <row r="398" spans="1:49" ht="3" customHeight="1" x14ac:dyDescent="0.2">
      <c r="A398" s="21"/>
      <c r="B398" s="21"/>
      <c r="C398" s="21"/>
      <c r="D398" s="21"/>
      <c r="E398" s="21"/>
      <c r="F398" s="21"/>
      <c r="G398" s="21"/>
      <c r="H398" s="21"/>
      <c r="I398" s="21"/>
      <c r="J398" s="21"/>
      <c r="K398" s="21"/>
      <c r="L398" s="21"/>
      <c r="M398" s="21"/>
      <c r="N398" s="21"/>
      <c r="O398" s="21"/>
      <c r="P398" s="21"/>
      <c r="Q398" s="21"/>
      <c r="R398" s="21"/>
      <c r="S398" s="21"/>
      <c r="T398" s="21"/>
      <c r="U398" s="21"/>
      <c r="V398" s="21"/>
      <c r="W398" s="21"/>
      <c r="X398" s="21"/>
      <c r="Y398" s="21"/>
      <c r="Z398" s="21"/>
      <c r="AA398" s="21"/>
      <c r="AB398" s="21"/>
      <c r="AC398" s="21"/>
      <c r="AD398" s="21"/>
      <c r="AE398" s="21"/>
      <c r="AF398" s="21"/>
      <c r="AG398" s="21"/>
      <c r="AH398" s="21"/>
      <c r="AI398" s="21"/>
      <c r="AJ398" s="21"/>
      <c r="AK398" s="21"/>
      <c r="AL398" s="21"/>
      <c r="AM398" s="21"/>
      <c r="AN398" s="21"/>
      <c r="AO398" s="21"/>
      <c r="AP398" s="21"/>
      <c r="AQ398" s="21"/>
      <c r="AR398" s="21"/>
      <c r="AS398" s="21"/>
      <c r="AT398" s="21"/>
      <c r="AU398" s="21"/>
      <c r="AV398" s="21"/>
      <c r="AW398" s="21"/>
    </row>
    <row r="399" spans="1:49" x14ac:dyDescent="0.2">
      <c r="A399" s="35"/>
      <c r="B399" s="35"/>
      <c r="C399" s="21"/>
      <c r="D399" s="36"/>
      <c r="E399" s="36"/>
      <c r="F399" s="36"/>
      <c r="G399" s="36"/>
      <c r="H399" s="36"/>
      <c r="I399" s="36"/>
      <c r="J399" s="36"/>
      <c r="K399" s="21"/>
      <c r="L399" s="37"/>
      <c r="M399" s="37"/>
      <c r="N399" s="21"/>
      <c r="O399" s="27"/>
      <c r="P399" s="21"/>
      <c r="Q399" s="21"/>
      <c r="R399" s="33"/>
      <c r="S399" s="33"/>
      <c r="T399" s="21"/>
      <c r="U399" s="21"/>
      <c r="V399" s="21"/>
      <c r="W399" s="21"/>
      <c r="X399" s="21"/>
      <c r="Y399" s="21"/>
      <c r="Z399" s="21"/>
      <c r="AA399" s="21"/>
      <c r="AB399" s="21"/>
      <c r="AC399" s="21"/>
      <c r="AD399" s="21"/>
      <c r="AE399" s="21"/>
      <c r="AF399" s="21"/>
      <c r="AG399" s="21"/>
      <c r="AH399" s="21"/>
      <c r="AI399" s="21"/>
      <c r="AJ399" s="21"/>
      <c r="AK399" s="21"/>
      <c r="AL399" s="21"/>
      <c r="AM399" s="21"/>
      <c r="AN399" s="21"/>
      <c r="AO399" s="21"/>
      <c r="AP399" s="29"/>
      <c r="AQ399" s="29"/>
      <c r="AR399" s="21"/>
      <c r="AS399" s="22"/>
      <c r="AT399" s="21"/>
      <c r="AU399" s="21"/>
      <c r="AV399" s="21"/>
      <c r="AW399" s="21"/>
    </row>
    <row r="400" spans="1:49" ht="3.75" customHeight="1" x14ac:dyDescent="0.2">
      <c r="A400" s="21"/>
      <c r="B400" s="21"/>
      <c r="C400" s="21"/>
      <c r="D400" s="21"/>
      <c r="E400" s="21"/>
      <c r="F400" s="21"/>
      <c r="G400" s="21"/>
      <c r="H400" s="21"/>
      <c r="I400" s="21"/>
      <c r="J400" s="21"/>
      <c r="K400" s="21"/>
      <c r="L400" s="21"/>
      <c r="M400" s="21"/>
      <c r="N400" s="21"/>
      <c r="O400" s="21"/>
      <c r="P400" s="21"/>
      <c r="Q400" s="21"/>
      <c r="R400" s="21"/>
      <c r="S400" s="21"/>
      <c r="T400" s="21"/>
      <c r="U400" s="21"/>
      <c r="V400" s="21"/>
      <c r="W400" s="21"/>
      <c r="X400" s="21"/>
      <c r="Y400" s="21"/>
      <c r="Z400" s="21"/>
      <c r="AA400" s="21"/>
      <c r="AB400" s="21"/>
      <c r="AC400" s="21"/>
      <c r="AD400" s="21"/>
      <c r="AE400" s="21"/>
      <c r="AF400" s="21"/>
      <c r="AG400" s="21"/>
      <c r="AH400" s="21"/>
      <c r="AI400" s="21"/>
      <c r="AJ400" s="21"/>
      <c r="AK400" s="21"/>
      <c r="AL400" s="21"/>
      <c r="AM400" s="21"/>
      <c r="AN400" s="21"/>
      <c r="AO400" s="21"/>
      <c r="AP400" s="21"/>
      <c r="AQ400" s="21"/>
      <c r="AR400" s="21"/>
      <c r="AS400" s="21"/>
      <c r="AT400" s="21"/>
      <c r="AU400" s="21"/>
      <c r="AV400" s="21"/>
      <c r="AW400" s="21"/>
    </row>
    <row r="401" spans="1:49" x14ac:dyDescent="0.2">
      <c r="A401" s="35"/>
      <c r="B401" s="35"/>
      <c r="C401" s="21"/>
      <c r="D401" s="36"/>
      <c r="E401" s="36"/>
      <c r="F401" s="36"/>
      <c r="G401" s="36"/>
      <c r="H401" s="36"/>
      <c r="I401" s="36"/>
      <c r="J401" s="36"/>
      <c r="K401" s="21"/>
      <c r="L401" s="37"/>
      <c r="M401" s="37"/>
      <c r="N401" s="21"/>
      <c r="O401" s="27"/>
      <c r="P401" s="21"/>
      <c r="Q401" s="21"/>
      <c r="R401" s="33"/>
      <c r="S401" s="33"/>
      <c r="T401" s="21"/>
      <c r="U401" s="21"/>
      <c r="V401" s="21"/>
      <c r="W401" s="21"/>
      <c r="X401" s="21"/>
      <c r="Y401" s="21"/>
      <c r="Z401" s="21"/>
      <c r="AA401" s="21"/>
      <c r="AB401" s="21"/>
      <c r="AC401" s="21"/>
      <c r="AD401" s="21"/>
      <c r="AE401" s="21"/>
      <c r="AF401" s="21"/>
      <c r="AG401" s="21"/>
      <c r="AH401" s="21"/>
      <c r="AI401" s="21"/>
      <c r="AJ401" s="21"/>
      <c r="AK401" s="21"/>
      <c r="AL401" s="21"/>
      <c r="AM401" s="21"/>
      <c r="AN401" s="21"/>
      <c r="AO401" s="21"/>
      <c r="AP401" s="29"/>
      <c r="AQ401" s="29"/>
      <c r="AR401" s="21"/>
      <c r="AS401" s="22"/>
      <c r="AT401" s="21"/>
      <c r="AU401" s="21"/>
      <c r="AV401" s="21"/>
      <c r="AW401" s="21"/>
    </row>
    <row r="402" spans="1:49" ht="3" customHeight="1" x14ac:dyDescent="0.2">
      <c r="A402" s="21"/>
      <c r="B402" s="21"/>
      <c r="C402" s="21"/>
      <c r="D402" s="21"/>
      <c r="E402" s="21"/>
      <c r="F402" s="21"/>
      <c r="G402" s="21"/>
      <c r="H402" s="21"/>
      <c r="I402" s="21"/>
      <c r="J402" s="21"/>
      <c r="K402" s="21"/>
      <c r="L402" s="21"/>
      <c r="M402" s="21"/>
      <c r="N402" s="21"/>
      <c r="O402" s="21"/>
      <c r="P402" s="21"/>
      <c r="Q402" s="21"/>
      <c r="R402" s="21"/>
      <c r="S402" s="21"/>
      <c r="T402" s="21"/>
      <c r="U402" s="21"/>
      <c r="V402" s="21"/>
      <c r="W402" s="21"/>
      <c r="X402" s="21"/>
      <c r="Y402" s="21"/>
      <c r="Z402" s="21"/>
      <c r="AA402" s="21"/>
      <c r="AB402" s="21"/>
      <c r="AC402" s="21"/>
      <c r="AD402" s="21"/>
      <c r="AE402" s="21"/>
      <c r="AF402" s="21"/>
      <c r="AG402" s="21"/>
      <c r="AH402" s="21"/>
      <c r="AI402" s="21"/>
      <c r="AJ402" s="21"/>
      <c r="AK402" s="21"/>
      <c r="AL402" s="21"/>
      <c r="AM402" s="21"/>
      <c r="AN402" s="21"/>
      <c r="AO402" s="21"/>
      <c r="AP402" s="21"/>
      <c r="AQ402" s="21"/>
      <c r="AR402" s="21"/>
      <c r="AS402" s="21"/>
      <c r="AT402" s="21"/>
      <c r="AU402" s="21"/>
      <c r="AV402" s="21"/>
      <c r="AW402" s="21"/>
    </row>
    <row r="403" spans="1:49" x14ac:dyDescent="0.2">
      <c r="A403" s="35"/>
      <c r="B403" s="35"/>
      <c r="C403" s="21"/>
      <c r="D403" s="36"/>
      <c r="E403" s="36"/>
      <c r="F403" s="36"/>
      <c r="G403" s="36"/>
      <c r="H403" s="36"/>
      <c r="I403" s="36"/>
      <c r="J403" s="36"/>
      <c r="K403" s="21"/>
      <c r="L403" s="37"/>
      <c r="M403" s="37"/>
      <c r="N403" s="21"/>
      <c r="O403" s="27"/>
      <c r="P403" s="21"/>
      <c r="Q403" s="21"/>
      <c r="R403" s="33"/>
      <c r="S403" s="33"/>
      <c r="T403" s="21"/>
      <c r="U403" s="21"/>
      <c r="V403" s="21"/>
      <c r="W403" s="21"/>
      <c r="X403" s="21"/>
      <c r="Y403" s="21"/>
      <c r="Z403" s="21"/>
      <c r="AA403" s="21"/>
      <c r="AB403" s="21"/>
      <c r="AC403" s="21"/>
      <c r="AD403" s="21"/>
      <c r="AE403" s="21"/>
      <c r="AF403" s="21"/>
      <c r="AG403" s="21"/>
      <c r="AH403" s="21"/>
      <c r="AI403" s="21"/>
      <c r="AJ403" s="21"/>
      <c r="AK403" s="21"/>
      <c r="AL403" s="21"/>
      <c r="AM403" s="21"/>
      <c r="AN403" s="21"/>
      <c r="AO403" s="21"/>
      <c r="AP403" s="29"/>
      <c r="AQ403" s="29"/>
      <c r="AR403" s="21"/>
      <c r="AS403" s="22"/>
      <c r="AT403" s="21"/>
      <c r="AU403" s="21"/>
      <c r="AV403" s="21"/>
      <c r="AW403" s="21"/>
    </row>
    <row r="404" spans="1:49" ht="3.75" customHeight="1" x14ac:dyDescent="0.2">
      <c r="A404" s="21"/>
      <c r="B404" s="21"/>
      <c r="C404" s="21"/>
      <c r="D404" s="21"/>
      <c r="E404" s="21"/>
      <c r="F404" s="21"/>
      <c r="G404" s="21"/>
      <c r="H404" s="21"/>
      <c r="I404" s="21"/>
      <c r="J404" s="21"/>
      <c r="K404" s="21"/>
      <c r="L404" s="21"/>
      <c r="M404" s="21"/>
      <c r="N404" s="21"/>
      <c r="O404" s="21"/>
      <c r="P404" s="21"/>
      <c r="Q404" s="21"/>
      <c r="R404" s="21"/>
      <c r="S404" s="21"/>
      <c r="T404" s="21"/>
      <c r="U404" s="21"/>
      <c r="V404" s="21"/>
      <c r="W404" s="21"/>
      <c r="X404" s="21"/>
      <c r="Y404" s="21"/>
      <c r="Z404" s="21"/>
      <c r="AA404" s="21"/>
      <c r="AB404" s="21"/>
      <c r="AC404" s="21"/>
      <c r="AD404" s="21"/>
      <c r="AE404" s="21"/>
      <c r="AF404" s="21"/>
      <c r="AG404" s="21"/>
      <c r="AH404" s="21"/>
      <c r="AI404" s="21"/>
      <c r="AJ404" s="21"/>
      <c r="AK404" s="21"/>
      <c r="AL404" s="21"/>
      <c r="AM404" s="21"/>
      <c r="AN404" s="21"/>
      <c r="AO404" s="21"/>
      <c r="AP404" s="21"/>
      <c r="AQ404" s="21"/>
      <c r="AR404" s="21"/>
      <c r="AS404" s="21"/>
      <c r="AT404" s="21"/>
      <c r="AU404" s="21"/>
      <c r="AV404" s="21"/>
      <c r="AW404" s="21"/>
    </row>
    <row r="405" spans="1:49" x14ac:dyDescent="0.2">
      <c r="A405" s="35"/>
      <c r="B405" s="35"/>
      <c r="C405" s="21"/>
      <c r="D405" s="36"/>
      <c r="E405" s="36"/>
      <c r="F405" s="36"/>
      <c r="G405" s="36"/>
      <c r="H405" s="36"/>
      <c r="I405" s="36"/>
      <c r="J405" s="36"/>
      <c r="K405" s="21"/>
      <c r="L405" s="37"/>
      <c r="M405" s="37"/>
      <c r="N405" s="21"/>
      <c r="O405" s="27"/>
      <c r="P405" s="21"/>
      <c r="Q405" s="21"/>
      <c r="R405" s="33"/>
      <c r="S405" s="33"/>
      <c r="T405" s="21"/>
      <c r="U405" s="21"/>
      <c r="V405" s="21"/>
      <c r="W405" s="21"/>
      <c r="X405" s="21"/>
      <c r="Y405" s="21"/>
      <c r="Z405" s="21"/>
      <c r="AA405" s="21"/>
      <c r="AB405" s="21"/>
      <c r="AC405" s="21"/>
      <c r="AD405" s="21"/>
      <c r="AE405" s="21"/>
      <c r="AF405" s="21"/>
      <c r="AG405" s="21"/>
      <c r="AH405" s="21"/>
      <c r="AI405" s="21"/>
      <c r="AJ405" s="21"/>
      <c r="AK405" s="21"/>
      <c r="AL405" s="21"/>
      <c r="AM405" s="21"/>
      <c r="AN405" s="21"/>
      <c r="AO405" s="21"/>
      <c r="AP405" s="29"/>
      <c r="AQ405" s="29"/>
      <c r="AR405" s="21"/>
      <c r="AS405" s="22"/>
      <c r="AT405" s="21"/>
      <c r="AU405" s="21"/>
      <c r="AV405" s="21"/>
      <c r="AW405" s="21"/>
    </row>
    <row r="406" spans="1:49" ht="4.5" customHeight="1" x14ac:dyDescent="0.2">
      <c r="A406" s="21"/>
      <c r="B406" s="21"/>
      <c r="C406" s="21"/>
      <c r="D406" s="21"/>
      <c r="E406" s="21"/>
      <c r="F406" s="21"/>
      <c r="G406" s="21"/>
      <c r="H406" s="21"/>
      <c r="I406" s="21"/>
      <c r="J406" s="21"/>
      <c r="K406" s="21"/>
      <c r="L406" s="21"/>
      <c r="M406" s="21"/>
      <c r="N406" s="21"/>
      <c r="O406" s="21"/>
      <c r="P406" s="21"/>
      <c r="Q406" s="21"/>
      <c r="R406" s="21"/>
      <c r="S406" s="21"/>
      <c r="T406" s="21"/>
      <c r="U406" s="21"/>
      <c r="V406" s="21"/>
      <c r="W406" s="21"/>
      <c r="X406" s="21"/>
      <c r="Y406" s="21"/>
      <c r="Z406" s="21"/>
      <c r="AA406" s="21"/>
      <c r="AB406" s="21"/>
      <c r="AC406" s="21"/>
      <c r="AD406" s="21"/>
      <c r="AE406" s="21"/>
      <c r="AF406" s="21"/>
      <c r="AG406" s="21"/>
      <c r="AH406" s="21"/>
      <c r="AI406" s="21"/>
      <c r="AJ406" s="21"/>
      <c r="AK406" s="21"/>
      <c r="AL406" s="21"/>
      <c r="AM406" s="21"/>
      <c r="AN406" s="21"/>
      <c r="AO406" s="21"/>
      <c r="AP406" s="21"/>
      <c r="AQ406" s="21"/>
      <c r="AR406" s="21"/>
      <c r="AS406" s="21"/>
      <c r="AT406" s="21"/>
      <c r="AU406" s="21"/>
      <c r="AV406" s="21"/>
      <c r="AW406" s="21"/>
    </row>
    <row r="407" spans="1:49" x14ac:dyDescent="0.2">
      <c r="A407" s="35"/>
      <c r="B407" s="35"/>
      <c r="C407" s="21"/>
      <c r="D407" s="36"/>
      <c r="E407" s="36"/>
      <c r="F407" s="36"/>
      <c r="G407" s="36"/>
      <c r="H407" s="36"/>
      <c r="I407" s="36"/>
      <c r="J407" s="36"/>
      <c r="K407" s="21"/>
      <c r="L407" s="37"/>
      <c r="M407" s="37"/>
      <c r="N407" s="21"/>
      <c r="O407" s="27"/>
      <c r="P407" s="21"/>
      <c r="Q407" s="21"/>
      <c r="R407" s="33"/>
      <c r="S407" s="33"/>
      <c r="T407" s="21"/>
      <c r="U407" s="21"/>
      <c r="V407" s="21"/>
      <c r="W407" s="21"/>
      <c r="X407" s="21"/>
      <c r="Y407" s="21"/>
      <c r="Z407" s="21"/>
      <c r="AA407" s="21"/>
      <c r="AB407" s="21"/>
      <c r="AC407" s="21"/>
      <c r="AD407" s="21"/>
      <c r="AE407" s="21"/>
      <c r="AF407" s="21"/>
      <c r="AG407" s="21"/>
      <c r="AH407" s="21"/>
      <c r="AI407" s="21"/>
      <c r="AJ407" s="21"/>
      <c r="AK407" s="21"/>
      <c r="AL407" s="21"/>
      <c r="AM407" s="21"/>
      <c r="AN407" s="21"/>
      <c r="AO407" s="21"/>
      <c r="AP407" s="29"/>
      <c r="AQ407" s="29"/>
      <c r="AR407" s="21"/>
      <c r="AS407" s="22"/>
      <c r="AT407" s="21"/>
      <c r="AU407" s="21"/>
      <c r="AV407" s="21"/>
      <c r="AW407" s="21"/>
    </row>
    <row r="408" spans="1:49" ht="5.25" customHeight="1" x14ac:dyDescent="0.2">
      <c r="A408" s="21"/>
      <c r="B408" s="21"/>
      <c r="C408" s="21"/>
      <c r="D408" s="21"/>
      <c r="E408" s="21"/>
      <c r="F408" s="21"/>
      <c r="G408" s="21"/>
      <c r="H408" s="21"/>
      <c r="I408" s="21"/>
      <c r="J408" s="21"/>
      <c r="K408" s="21"/>
      <c r="L408" s="21"/>
      <c r="M408" s="21"/>
      <c r="N408" s="21"/>
      <c r="O408" s="21"/>
      <c r="P408" s="21"/>
      <c r="Q408" s="21"/>
      <c r="R408" s="21"/>
      <c r="S408" s="21"/>
      <c r="T408" s="21"/>
      <c r="U408" s="21"/>
      <c r="V408" s="21"/>
      <c r="W408" s="21"/>
      <c r="X408" s="21"/>
      <c r="Y408" s="21"/>
      <c r="Z408" s="21"/>
      <c r="AA408" s="21"/>
      <c r="AB408" s="21"/>
      <c r="AC408" s="21"/>
      <c r="AD408" s="21"/>
      <c r="AE408" s="21"/>
      <c r="AF408" s="21"/>
      <c r="AG408" s="21"/>
      <c r="AH408" s="21"/>
      <c r="AI408" s="21"/>
      <c r="AJ408" s="21"/>
      <c r="AK408" s="21"/>
      <c r="AL408" s="21"/>
      <c r="AM408" s="21"/>
      <c r="AN408" s="21"/>
      <c r="AO408" s="21"/>
      <c r="AP408" s="21"/>
      <c r="AQ408" s="21"/>
      <c r="AR408" s="21"/>
      <c r="AS408" s="22"/>
      <c r="AT408" s="21"/>
      <c r="AU408" s="21"/>
      <c r="AV408" s="21"/>
      <c r="AW408" s="21"/>
    </row>
    <row r="409" spans="1:49" x14ac:dyDescent="0.2">
      <c r="A409" s="48"/>
      <c r="B409" s="48"/>
      <c r="C409" s="30"/>
      <c r="D409" s="48"/>
      <c r="E409" s="48"/>
      <c r="F409" s="48"/>
      <c r="G409" s="48"/>
      <c r="H409" s="48"/>
      <c r="I409" s="48"/>
      <c r="J409" s="48"/>
      <c r="K409" s="30"/>
      <c r="L409" s="48"/>
      <c r="M409" s="48"/>
      <c r="N409" s="30"/>
      <c r="O409" s="28"/>
      <c r="P409" s="21"/>
      <c r="Q409" s="21"/>
      <c r="R409" s="49"/>
      <c r="S409" s="49"/>
      <c r="T409" s="21"/>
      <c r="U409" s="49"/>
      <c r="V409" s="49"/>
      <c r="W409" s="21"/>
      <c r="X409" s="49"/>
      <c r="Y409" s="49"/>
      <c r="Z409" s="21"/>
      <c r="AA409" s="49"/>
      <c r="AB409" s="49"/>
      <c r="AC409" s="21"/>
      <c r="AD409" s="49"/>
      <c r="AE409" s="49"/>
      <c r="AF409" s="21"/>
      <c r="AG409" s="49"/>
      <c r="AH409" s="49"/>
      <c r="AI409" s="21"/>
      <c r="AJ409" s="49"/>
      <c r="AK409" s="49"/>
      <c r="AL409" s="21"/>
      <c r="AM409" s="49"/>
      <c r="AN409" s="49"/>
      <c r="AO409" s="21"/>
      <c r="AP409" s="36"/>
      <c r="AQ409" s="36"/>
      <c r="AR409" s="21"/>
      <c r="AS409" s="22"/>
      <c r="AT409" s="21"/>
      <c r="AU409" s="21"/>
      <c r="AV409" s="21"/>
      <c r="AW409" s="21"/>
    </row>
    <row r="410" spans="1:49" ht="3" customHeight="1" x14ac:dyDescent="0.2">
      <c r="A410" s="21"/>
      <c r="B410" s="21"/>
      <c r="C410" s="21"/>
      <c r="D410" s="21"/>
      <c r="E410" s="21"/>
      <c r="F410" s="21"/>
      <c r="G410" s="21"/>
      <c r="H410" s="21"/>
      <c r="I410" s="21"/>
      <c r="J410" s="21"/>
      <c r="K410" s="21"/>
      <c r="L410" s="21"/>
      <c r="M410" s="21"/>
      <c r="N410" s="21"/>
      <c r="O410" s="21"/>
      <c r="P410" s="21"/>
      <c r="Q410" s="21"/>
      <c r="R410" s="21"/>
      <c r="S410" s="21"/>
      <c r="T410" s="21"/>
      <c r="U410" s="21"/>
      <c r="V410" s="21"/>
      <c r="W410" s="21"/>
      <c r="X410" s="21"/>
      <c r="Y410" s="21"/>
      <c r="Z410" s="21"/>
      <c r="AA410" s="21"/>
      <c r="AB410" s="21"/>
      <c r="AC410" s="21"/>
      <c r="AD410" s="21"/>
      <c r="AE410" s="21"/>
      <c r="AF410" s="21"/>
      <c r="AG410" s="21"/>
      <c r="AH410" s="21"/>
      <c r="AI410" s="21"/>
      <c r="AJ410" s="21"/>
      <c r="AK410" s="21"/>
      <c r="AL410" s="21"/>
      <c r="AM410" s="21"/>
      <c r="AN410" s="21"/>
      <c r="AO410" s="21"/>
      <c r="AP410" s="21"/>
      <c r="AQ410" s="21"/>
      <c r="AR410" s="21"/>
      <c r="AS410" s="21"/>
      <c r="AT410" s="21"/>
      <c r="AU410" s="21"/>
      <c r="AV410" s="21"/>
      <c r="AW410" s="21"/>
    </row>
    <row r="411" spans="1:49" x14ac:dyDescent="0.2">
      <c r="A411" s="35"/>
      <c r="B411" s="35"/>
      <c r="C411" s="21"/>
      <c r="D411" s="36"/>
      <c r="E411" s="36"/>
      <c r="F411" s="36"/>
      <c r="G411" s="36"/>
      <c r="H411" s="36"/>
      <c r="I411" s="36"/>
      <c r="J411" s="36"/>
      <c r="K411" s="21"/>
      <c r="L411" s="37"/>
      <c r="M411" s="37"/>
      <c r="N411" s="21"/>
      <c r="O411" s="27"/>
      <c r="P411" s="21"/>
      <c r="Q411" s="21"/>
      <c r="R411" s="33"/>
      <c r="S411" s="33"/>
      <c r="T411" s="21"/>
      <c r="U411" s="21"/>
      <c r="V411" s="21"/>
      <c r="W411" s="21"/>
      <c r="X411" s="21"/>
      <c r="Y411" s="21"/>
      <c r="Z411" s="21"/>
      <c r="AA411" s="21"/>
      <c r="AB411" s="21"/>
      <c r="AC411" s="21"/>
      <c r="AD411" s="21"/>
      <c r="AE411" s="21"/>
      <c r="AF411" s="21"/>
      <c r="AG411" s="21"/>
      <c r="AH411" s="21"/>
      <c r="AI411" s="21"/>
      <c r="AJ411" s="21"/>
      <c r="AK411" s="21"/>
      <c r="AL411" s="21"/>
      <c r="AM411" s="21"/>
      <c r="AN411" s="21"/>
      <c r="AO411" s="21"/>
      <c r="AP411" s="29"/>
      <c r="AQ411" s="29"/>
      <c r="AR411" s="21"/>
      <c r="AS411" s="22"/>
      <c r="AT411" s="21"/>
      <c r="AU411" s="21"/>
      <c r="AV411" s="21"/>
      <c r="AW411" s="21"/>
    </row>
    <row r="412" spans="1:49" ht="3.75" customHeight="1" x14ac:dyDescent="0.2">
      <c r="A412" s="21"/>
      <c r="B412" s="21"/>
      <c r="C412" s="21"/>
      <c r="D412" s="21"/>
      <c r="E412" s="21"/>
      <c r="F412" s="21"/>
      <c r="G412" s="21"/>
      <c r="H412" s="21"/>
      <c r="I412" s="21"/>
      <c r="J412" s="21"/>
      <c r="K412" s="21"/>
      <c r="L412" s="21"/>
      <c r="M412" s="21"/>
      <c r="N412" s="21"/>
      <c r="O412" s="21"/>
      <c r="P412" s="21"/>
      <c r="Q412" s="21"/>
      <c r="R412" s="21"/>
      <c r="S412" s="21"/>
      <c r="T412" s="21"/>
      <c r="U412" s="21"/>
      <c r="V412" s="21"/>
      <c r="W412" s="21"/>
      <c r="X412" s="21"/>
      <c r="Y412" s="21"/>
      <c r="Z412" s="21"/>
      <c r="AA412" s="21"/>
      <c r="AB412" s="21"/>
      <c r="AC412" s="21"/>
      <c r="AD412" s="21"/>
      <c r="AE412" s="21"/>
      <c r="AF412" s="21"/>
      <c r="AG412" s="21"/>
      <c r="AH412" s="21"/>
      <c r="AI412" s="21"/>
      <c r="AJ412" s="21"/>
      <c r="AK412" s="21"/>
      <c r="AL412" s="21"/>
      <c r="AM412" s="21"/>
      <c r="AN412" s="21"/>
      <c r="AO412" s="21"/>
      <c r="AP412" s="21"/>
      <c r="AQ412" s="21"/>
      <c r="AR412" s="21"/>
      <c r="AS412" s="21"/>
      <c r="AT412" s="21"/>
      <c r="AU412" s="21"/>
      <c r="AV412" s="21"/>
      <c r="AW412" s="21"/>
    </row>
    <row r="413" spans="1:49" x14ac:dyDescent="0.2">
      <c r="A413" s="35"/>
      <c r="B413" s="35"/>
      <c r="C413" s="21"/>
      <c r="D413" s="36"/>
      <c r="E413" s="36"/>
      <c r="F413" s="36"/>
      <c r="G413" s="36"/>
      <c r="H413" s="36"/>
      <c r="I413" s="36"/>
      <c r="J413" s="36"/>
      <c r="K413" s="21"/>
      <c r="L413" s="37"/>
      <c r="M413" s="37"/>
      <c r="N413" s="21"/>
      <c r="O413" s="27"/>
      <c r="P413" s="21"/>
      <c r="Q413" s="21"/>
      <c r="R413" s="33"/>
      <c r="S413" s="33"/>
      <c r="T413" s="21"/>
      <c r="U413" s="21"/>
      <c r="V413" s="21"/>
      <c r="W413" s="21"/>
      <c r="X413" s="21"/>
      <c r="Y413" s="21"/>
      <c r="Z413" s="21"/>
      <c r="AA413" s="21"/>
      <c r="AB413" s="21"/>
      <c r="AC413" s="21"/>
      <c r="AD413" s="21"/>
      <c r="AE413" s="21"/>
      <c r="AF413" s="21"/>
      <c r="AG413" s="21"/>
      <c r="AH413" s="21"/>
      <c r="AI413" s="21"/>
      <c r="AJ413" s="21"/>
      <c r="AK413" s="21"/>
      <c r="AL413" s="21"/>
      <c r="AM413" s="21"/>
      <c r="AN413" s="21"/>
      <c r="AO413" s="21"/>
      <c r="AP413" s="29"/>
      <c r="AQ413" s="29"/>
      <c r="AR413" s="21"/>
      <c r="AS413" s="22"/>
      <c r="AT413" s="21"/>
      <c r="AU413" s="21"/>
      <c r="AV413" s="21"/>
      <c r="AW413" s="21"/>
    </row>
    <row r="414" spans="1:49" ht="4.5" customHeight="1" x14ac:dyDescent="0.2">
      <c r="A414" s="21"/>
      <c r="B414" s="21"/>
      <c r="C414" s="21"/>
      <c r="D414" s="21"/>
      <c r="E414" s="21"/>
      <c r="F414" s="21"/>
      <c r="G414" s="21"/>
      <c r="H414" s="21"/>
      <c r="I414" s="21"/>
      <c r="J414" s="21"/>
      <c r="K414" s="21"/>
      <c r="L414" s="21"/>
      <c r="M414" s="21"/>
      <c r="N414" s="21"/>
      <c r="O414" s="21"/>
      <c r="P414" s="21"/>
      <c r="Q414" s="21"/>
      <c r="R414" s="21"/>
      <c r="S414" s="21"/>
      <c r="T414" s="21"/>
      <c r="U414" s="21"/>
      <c r="V414" s="21"/>
      <c r="W414" s="21"/>
      <c r="X414" s="21"/>
      <c r="Y414" s="21"/>
      <c r="Z414" s="21"/>
      <c r="AA414" s="21"/>
      <c r="AB414" s="21"/>
      <c r="AC414" s="21"/>
      <c r="AD414" s="21"/>
      <c r="AE414" s="21"/>
      <c r="AF414" s="21"/>
      <c r="AG414" s="21"/>
      <c r="AH414" s="21"/>
      <c r="AI414" s="21"/>
      <c r="AJ414" s="21"/>
      <c r="AK414" s="21"/>
      <c r="AL414" s="21"/>
      <c r="AM414" s="21"/>
      <c r="AN414" s="21"/>
      <c r="AO414" s="21"/>
      <c r="AP414" s="21"/>
      <c r="AQ414" s="21"/>
      <c r="AR414" s="21"/>
      <c r="AS414" s="21"/>
      <c r="AT414" s="21"/>
      <c r="AU414" s="21"/>
      <c r="AV414" s="21"/>
      <c r="AW414" s="21"/>
    </row>
    <row r="415" spans="1:49" x14ac:dyDescent="0.2">
      <c r="A415" s="35"/>
      <c r="B415" s="35"/>
      <c r="C415" s="21"/>
      <c r="D415" s="36"/>
      <c r="E415" s="36"/>
      <c r="F415" s="36"/>
      <c r="G415" s="36"/>
      <c r="H415" s="36"/>
      <c r="I415" s="36"/>
      <c r="J415" s="36"/>
      <c r="K415" s="21"/>
      <c r="L415" s="37"/>
      <c r="M415" s="37"/>
      <c r="N415" s="21"/>
      <c r="O415" s="27"/>
      <c r="P415" s="21"/>
      <c r="Q415" s="21"/>
      <c r="R415" s="33"/>
      <c r="S415" s="33"/>
      <c r="T415" s="21"/>
      <c r="U415" s="21"/>
      <c r="V415" s="21"/>
      <c r="W415" s="21"/>
      <c r="X415" s="21"/>
      <c r="Y415" s="21"/>
      <c r="Z415" s="21"/>
      <c r="AA415" s="21"/>
      <c r="AB415" s="21"/>
      <c r="AC415" s="21"/>
      <c r="AD415" s="21"/>
      <c r="AE415" s="21"/>
      <c r="AF415" s="21"/>
      <c r="AG415" s="21"/>
      <c r="AH415" s="21"/>
      <c r="AI415" s="21"/>
      <c r="AJ415" s="21"/>
      <c r="AK415" s="21"/>
      <c r="AL415" s="21"/>
      <c r="AM415" s="21"/>
      <c r="AN415" s="21"/>
      <c r="AO415" s="21"/>
      <c r="AP415" s="29"/>
      <c r="AQ415" s="29"/>
      <c r="AR415" s="21"/>
      <c r="AS415" s="22"/>
      <c r="AT415" s="21"/>
      <c r="AU415" s="21"/>
      <c r="AV415" s="21"/>
      <c r="AW415" s="21"/>
    </row>
    <row r="416" spans="1:49" ht="5.25" customHeight="1" x14ac:dyDescent="0.2">
      <c r="A416" s="21"/>
      <c r="B416" s="21"/>
      <c r="C416" s="21"/>
      <c r="D416" s="21"/>
      <c r="E416" s="21"/>
      <c r="F416" s="21"/>
      <c r="G416" s="21"/>
      <c r="H416" s="21"/>
      <c r="I416" s="21"/>
      <c r="J416" s="21"/>
      <c r="K416" s="21"/>
      <c r="L416" s="21"/>
      <c r="M416" s="21"/>
      <c r="N416" s="21"/>
      <c r="O416" s="21"/>
      <c r="P416" s="21"/>
      <c r="Q416" s="21"/>
      <c r="R416" s="21"/>
      <c r="S416" s="21"/>
      <c r="T416" s="21"/>
      <c r="U416" s="21"/>
      <c r="V416" s="21"/>
      <c r="W416" s="21"/>
      <c r="X416" s="21"/>
      <c r="Y416" s="21"/>
      <c r="Z416" s="21"/>
      <c r="AA416" s="21"/>
      <c r="AB416" s="21"/>
      <c r="AC416" s="21"/>
      <c r="AD416" s="21"/>
      <c r="AE416" s="21"/>
      <c r="AF416" s="21"/>
      <c r="AG416" s="21"/>
      <c r="AH416" s="21"/>
      <c r="AI416" s="21"/>
      <c r="AJ416" s="21"/>
      <c r="AK416" s="21"/>
      <c r="AL416" s="21"/>
      <c r="AM416" s="21"/>
      <c r="AN416" s="21"/>
      <c r="AO416" s="21"/>
      <c r="AP416" s="21"/>
      <c r="AQ416" s="21"/>
      <c r="AR416" s="21"/>
      <c r="AS416" s="21"/>
      <c r="AT416" s="21"/>
      <c r="AU416" s="21"/>
      <c r="AV416" s="21"/>
      <c r="AW416" s="21"/>
    </row>
    <row r="417" spans="1:49" x14ac:dyDescent="0.2">
      <c r="A417" s="35"/>
      <c r="B417" s="35"/>
      <c r="C417" s="21"/>
      <c r="D417" s="36"/>
      <c r="E417" s="36"/>
      <c r="F417" s="36"/>
      <c r="G417" s="36"/>
      <c r="H417" s="36"/>
      <c r="I417" s="36"/>
      <c r="J417" s="36"/>
      <c r="K417" s="21"/>
      <c r="L417" s="37"/>
      <c r="M417" s="37"/>
      <c r="N417" s="21"/>
      <c r="O417" s="27"/>
      <c r="P417" s="21"/>
      <c r="Q417" s="21"/>
      <c r="R417" s="33"/>
      <c r="S417" s="33"/>
      <c r="T417" s="21"/>
      <c r="U417" s="21"/>
      <c r="V417" s="21"/>
      <c r="W417" s="21"/>
      <c r="X417" s="21"/>
      <c r="Y417" s="21"/>
      <c r="Z417" s="21"/>
      <c r="AA417" s="21"/>
      <c r="AB417" s="21"/>
      <c r="AC417" s="21"/>
      <c r="AD417" s="21"/>
      <c r="AE417" s="21"/>
      <c r="AF417" s="21"/>
      <c r="AG417" s="21"/>
      <c r="AH417" s="21"/>
      <c r="AI417" s="21"/>
      <c r="AJ417" s="21"/>
      <c r="AK417" s="21"/>
      <c r="AL417" s="21"/>
      <c r="AM417" s="21"/>
      <c r="AN417" s="21"/>
      <c r="AO417" s="21"/>
      <c r="AP417" s="29"/>
      <c r="AQ417" s="29"/>
      <c r="AR417" s="21"/>
      <c r="AS417" s="22"/>
      <c r="AT417" s="21"/>
      <c r="AU417" s="21"/>
      <c r="AV417" s="21"/>
      <c r="AW417" s="21"/>
    </row>
    <row r="418" spans="1:49" ht="3.75" customHeight="1" x14ac:dyDescent="0.2">
      <c r="A418" s="21"/>
      <c r="B418" s="21"/>
      <c r="C418" s="21"/>
      <c r="D418" s="21"/>
      <c r="E418" s="21"/>
      <c r="F418" s="21"/>
      <c r="G418" s="21"/>
      <c r="H418" s="21"/>
      <c r="I418" s="21"/>
      <c r="J418" s="21"/>
      <c r="K418" s="21"/>
      <c r="L418" s="21"/>
      <c r="M418" s="21"/>
      <c r="N418" s="21"/>
      <c r="O418" s="21"/>
      <c r="P418" s="21"/>
      <c r="Q418" s="21"/>
      <c r="R418" s="21"/>
      <c r="S418" s="21"/>
      <c r="T418" s="21"/>
      <c r="U418" s="21"/>
      <c r="V418" s="21"/>
      <c r="W418" s="21"/>
      <c r="X418" s="21"/>
      <c r="Y418" s="21"/>
      <c r="Z418" s="21"/>
      <c r="AA418" s="21"/>
      <c r="AB418" s="21"/>
      <c r="AC418" s="21"/>
      <c r="AD418" s="21"/>
      <c r="AE418" s="21"/>
      <c r="AF418" s="21"/>
      <c r="AG418" s="21"/>
      <c r="AH418" s="21"/>
      <c r="AI418" s="21"/>
      <c r="AJ418" s="21"/>
      <c r="AK418" s="21"/>
      <c r="AL418" s="21"/>
      <c r="AM418" s="21"/>
      <c r="AN418" s="21"/>
      <c r="AO418" s="21"/>
      <c r="AP418" s="21"/>
      <c r="AQ418" s="21"/>
      <c r="AR418" s="21"/>
      <c r="AS418" s="21"/>
      <c r="AT418" s="21"/>
      <c r="AU418" s="21"/>
      <c r="AV418" s="21"/>
      <c r="AW418" s="21"/>
    </row>
    <row r="419" spans="1:49" x14ac:dyDescent="0.2">
      <c r="A419" s="35"/>
      <c r="B419" s="35"/>
      <c r="C419" s="21"/>
      <c r="D419" s="36"/>
      <c r="E419" s="36"/>
      <c r="F419" s="36"/>
      <c r="G419" s="36"/>
      <c r="H419" s="36"/>
      <c r="I419" s="36"/>
      <c r="J419" s="36"/>
      <c r="K419" s="21"/>
      <c r="L419" s="37"/>
      <c r="M419" s="37"/>
      <c r="N419" s="21"/>
      <c r="O419" s="27"/>
      <c r="P419" s="21"/>
      <c r="Q419" s="21"/>
      <c r="R419" s="33"/>
      <c r="S419" s="33"/>
      <c r="T419" s="21"/>
      <c r="U419" s="21"/>
      <c r="V419" s="21"/>
      <c r="W419" s="21"/>
      <c r="X419" s="21"/>
      <c r="Y419" s="21"/>
      <c r="Z419" s="21"/>
      <c r="AA419" s="21"/>
      <c r="AB419" s="21"/>
      <c r="AC419" s="21"/>
      <c r="AD419" s="21"/>
      <c r="AE419" s="21"/>
      <c r="AF419" s="21"/>
      <c r="AG419" s="21"/>
      <c r="AH419" s="21"/>
      <c r="AI419" s="21"/>
      <c r="AJ419" s="21"/>
      <c r="AK419" s="21"/>
      <c r="AL419" s="21"/>
      <c r="AM419" s="21"/>
      <c r="AN419" s="21"/>
      <c r="AO419" s="21"/>
      <c r="AP419" s="29"/>
      <c r="AQ419" s="29"/>
      <c r="AR419" s="21"/>
      <c r="AS419" s="22"/>
      <c r="AT419" s="21"/>
      <c r="AU419" s="21"/>
      <c r="AV419" s="21"/>
      <c r="AW419" s="21"/>
    </row>
    <row r="420" spans="1:49" ht="4.5" customHeight="1" x14ac:dyDescent="0.2">
      <c r="A420" s="21"/>
      <c r="B420" s="21"/>
      <c r="C420" s="21"/>
      <c r="D420" s="21"/>
      <c r="E420" s="21"/>
      <c r="F420" s="21"/>
      <c r="G420" s="21"/>
      <c r="H420" s="21"/>
      <c r="I420" s="21"/>
      <c r="J420" s="21"/>
      <c r="K420" s="21"/>
      <c r="L420" s="21"/>
      <c r="M420" s="21"/>
      <c r="N420" s="21"/>
      <c r="O420" s="21"/>
      <c r="P420" s="21"/>
      <c r="Q420" s="21"/>
      <c r="R420" s="21"/>
      <c r="S420" s="21"/>
      <c r="T420" s="21"/>
      <c r="U420" s="21"/>
      <c r="V420" s="21"/>
      <c r="W420" s="21"/>
      <c r="X420" s="21"/>
      <c r="Y420" s="21"/>
      <c r="Z420" s="21"/>
      <c r="AA420" s="21"/>
      <c r="AB420" s="21"/>
      <c r="AC420" s="21"/>
      <c r="AD420" s="21"/>
      <c r="AE420" s="21"/>
      <c r="AF420" s="21"/>
      <c r="AG420" s="21"/>
      <c r="AH420" s="21"/>
      <c r="AI420" s="21"/>
      <c r="AJ420" s="21"/>
      <c r="AK420" s="21"/>
      <c r="AL420" s="21"/>
      <c r="AM420" s="21"/>
      <c r="AN420" s="21"/>
      <c r="AO420" s="21"/>
      <c r="AP420" s="21"/>
      <c r="AQ420" s="21"/>
      <c r="AR420" s="21"/>
      <c r="AS420" s="21"/>
      <c r="AT420" s="21"/>
      <c r="AU420" s="21"/>
      <c r="AV420" s="21"/>
      <c r="AW420" s="21"/>
    </row>
    <row r="421" spans="1:49" x14ac:dyDescent="0.2">
      <c r="A421" s="35"/>
      <c r="B421" s="35"/>
      <c r="C421" s="21"/>
      <c r="D421" s="36"/>
      <c r="E421" s="36"/>
      <c r="F421" s="36"/>
      <c r="G421" s="36"/>
      <c r="H421" s="36"/>
      <c r="I421" s="36"/>
      <c r="J421" s="36"/>
      <c r="K421" s="21"/>
      <c r="L421" s="37"/>
      <c r="M421" s="37"/>
      <c r="N421" s="21"/>
      <c r="O421" s="27"/>
      <c r="P421" s="21"/>
      <c r="Q421" s="21"/>
      <c r="R421" s="33"/>
      <c r="S421" s="33"/>
      <c r="T421" s="21"/>
      <c r="U421" s="21"/>
      <c r="V421" s="21"/>
      <c r="W421" s="21"/>
      <c r="X421" s="21"/>
      <c r="Y421" s="21"/>
      <c r="Z421" s="21"/>
      <c r="AA421" s="21"/>
      <c r="AB421" s="21"/>
      <c r="AC421" s="21"/>
      <c r="AD421" s="21"/>
      <c r="AE421" s="21"/>
      <c r="AF421" s="21"/>
      <c r="AG421" s="21"/>
      <c r="AH421" s="21"/>
      <c r="AI421" s="21"/>
      <c r="AJ421" s="21"/>
      <c r="AK421" s="21"/>
      <c r="AL421" s="21"/>
      <c r="AM421" s="21"/>
      <c r="AN421" s="21"/>
      <c r="AO421" s="21"/>
      <c r="AP421" s="29"/>
      <c r="AQ421" s="29"/>
      <c r="AR421" s="21"/>
      <c r="AS421" s="22"/>
      <c r="AT421" s="21"/>
      <c r="AU421" s="21"/>
      <c r="AV421" s="21"/>
      <c r="AW421" s="21"/>
    </row>
    <row r="422" spans="1:49" ht="3.75" customHeight="1" x14ac:dyDescent="0.2">
      <c r="A422" s="21"/>
      <c r="B422" s="21"/>
      <c r="C422" s="21"/>
      <c r="D422" s="21"/>
      <c r="E422" s="21"/>
      <c r="F422" s="21"/>
      <c r="G422" s="21"/>
      <c r="H422" s="21"/>
      <c r="I422" s="21"/>
      <c r="J422" s="21"/>
      <c r="K422" s="21"/>
      <c r="L422" s="21"/>
      <c r="M422" s="21"/>
      <c r="N422" s="21"/>
      <c r="O422" s="21"/>
      <c r="P422" s="21"/>
      <c r="Q422" s="21"/>
      <c r="R422" s="21"/>
      <c r="S422" s="21"/>
      <c r="T422" s="21"/>
      <c r="U422" s="21"/>
      <c r="V422" s="21"/>
      <c r="W422" s="21"/>
      <c r="X422" s="21"/>
      <c r="Y422" s="21"/>
      <c r="Z422" s="21"/>
      <c r="AA422" s="21"/>
      <c r="AB422" s="21"/>
      <c r="AC422" s="21"/>
      <c r="AD422" s="21"/>
      <c r="AE422" s="21"/>
      <c r="AF422" s="21"/>
      <c r="AG422" s="21"/>
      <c r="AH422" s="21"/>
      <c r="AI422" s="21"/>
      <c r="AJ422" s="21"/>
      <c r="AK422" s="21"/>
      <c r="AL422" s="21"/>
      <c r="AM422" s="21"/>
      <c r="AN422" s="21"/>
      <c r="AO422" s="21"/>
      <c r="AP422" s="21"/>
      <c r="AQ422" s="21"/>
      <c r="AR422" s="21"/>
      <c r="AS422" s="21"/>
      <c r="AT422" s="21"/>
      <c r="AU422" s="21"/>
      <c r="AV422" s="21"/>
      <c r="AW422" s="21"/>
    </row>
    <row r="423" spans="1:49" x14ac:dyDescent="0.2">
      <c r="A423" s="35"/>
      <c r="B423" s="35"/>
      <c r="C423" s="21"/>
      <c r="D423" s="36"/>
      <c r="E423" s="36"/>
      <c r="F423" s="36"/>
      <c r="G423" s="36"/>
      <c r="H423" s="36"/>
      <c r="I423" s="36"/>
      <c r="J423" s="36"/>
      <c r="K423" s="21"/>
      <c r="L423" s="37"/>
      <c r="M423" s="37"/>
      <c r="N423" s="21"/>
      <c r="O423" s="27"/>
      <c r="P423" s="21"/>
      <c r="Q423" s="21"/>
      <c r="R423" s="33"/>
      <c r="S423" s="33"/>
      <c r="T423" s="21"/>
      <c r="U423" s="21"/>
      <c r="V423" s="21"/>
      <c r="W423" s="21"/>
      <c r="X423" s="21"/>
      <c r="Y423" s="21"/>
      <c r="Z423" s="21"/>
      <c r="AA423" s="21"/>
      <c r="AB423" s="21"/>
      <c r="AC423" s="21"/>
      <c r="AD423" s="21"/>
      <c r="AE423" s="21"/>
      <c r="AF423" s="21"/>
      <c r="AG423" s="21"/>
      <c r="AH423" s="21"/>
      <c r="AI423" s="21"/>
      <c r="AJ423" s="21"/>
      <c r="AK423" s="21"/>
      <c r="AL423" s="21"/>
      <c r="AM423" s="21"/>
      <c r="AN423" s="21"/>
      <c r="AO423" s="21"/>
      <c r="AP423" s="29"/>
      <c r="AQ423" s="29"/>
      <c r="AR423" s="21"/>
      <c r="AS423" s="22"/>
      <c r="AT423" s="21"/>
      <c r="AU423" s="21"/>
      <c r="AV423" s="21"/>
      <c r="AW423" s="21"/>
    </row>
    <row r="424" spans="1:49" ht="4.5" customHeight="1" x14ac:dyDescent="0.2">
      <c r="A424" s="21"/>
      <c r="B424" s="21"/>
      <c r="C424" s="21"/>
      <c r="D424" s="21"/>
      <c r="E424" s="21"/>
      <c r="F424" s="21"/>
      <c r="G424" s="21"/>
      <c r="H424" s="21"/>
      <c r="I424" s="21"/>
      <c r="J424" s="21"/>
      <c r="K424" s="21"/>
      <c r="L424" s="21"/>
      <c r="M424" s="21"/>
      <c r="N424" s="21"/>
      <c r="O424" s="21"/>
      <c r="P424" s="21"/>
      <c r="Q424" s="21"/>
      <c r="R424" s="21"/>
      <c r="S424" s="21"/>
      <c r="T424" s="21"/>
      <c r="U424" s="21"/>
      <c r="V424" s="21"/>
      <c r="W424" s="21"/>
      <c r="X424" s="21"/>
      <c r="Y424" s="21"/>
      <c r="Z424" s="21"/>
      <c r="AA424" s="21"/>
      <c r="AB424" s="21"/>
      <c r="AC424" s="21"/>
      <c r="AD424" s="21"/>
      <c r="AE424" s="21"/>
      <c r="AF424" s="21"/>
      <c r="AG424" s="21"/>
      <c r="AH424" s="21"/>
      <c r="AI424" s="21"/>
      <c r="AJ424" s="21"/>
      <c r="AK424" s="21"/>
      <c r="AL424" s="21"/>
      <c r="AM424" s="21"/>
      <c r="AN424" s="21"/>
      <c r="AO424" s="21"/>
      <c r="AP424" s="21"/>
      <c r="AQ424" s="21"/>
      <c r="AR424" s="21"/>
      <c r="AS424" s="21"/>
      <c r="AT424" s="21"/>
      <c r="AU424" s="21"/>
      <c r="AV424" s="21"/>
      <c r="AW424" s="21"/>
    </row>
    <row r="425" spans="1:49" x14ac:dyDescent="0.2">
      <c r="A425" s="35"/>
      <c r="B425" s="35"/>
      <c r="C425" s="21"/>
      <c r="D425" s="36"/>
      <c r="E425" s="36"/>
      <c r="F425" s="36"/>
      <c r="G425" s="36"/>
      <c r="H425" s="36"/>
      <c r="I425" s="36"/>
      <c r="J425" s="36"/>
      <c r="K425" s="21"/>
      <c r="L425" s="37"/>
      <c r="M425" s="37"/>
      <c r="N425" s="21"/>
      <c r="O425" s="27"/>
      <c r="P425" s="21"/>
      <c r="Q425" s="21"/>
      <c r="R425" s="33"/>
      <c r="S425" s="33"/>
      <c r="T425" s="21"/>
      <c r="U425" s="21"/>
      <c r="V425" s="21"/>
      <c r="W425" s="21"/>
      <c r="X425" s="21"/>
      <c r="Y425" s="21"/>
      <c r="Z425" s="21"/>
      <c r="AA425" s="21"/>
      <c r="AB425" s="21"/>
      <c r="AC425" s="21"/>
      <c r="AD425" s="21"/>
      <c r="AE425" s="21"/>
      <c r="AF425" s="21"/>
      <c r="AG425" s="21"/>
      <c r="AH425" s="21"/>
      <c r="AI425" s="21"/>
      <c r="AJ425" s="21"/>
      <c r="AK425" s="21"/>
      <c r="AL425" s="21"/>
      <c r="AM425" s="21"/>
      <c r="AN425" s="21"/>
      <c r="AO425" s="21"/>
      <c r="AP425" s="29"/>
      <c r="AQ425" s="29"/>
      <c r="AR425" s="21"/>
      <c r="AS425" s="22"/>
      <c r="AT425" s="21"/>
      <c r="AU425" s="21"/>
      <c r="AV425" s="21"/>
      <c r="AW425" s="21"/>
    </row>
    <row r="426" spans="1:49" ht="3.75" customHeight="1" x14ac:dyDescent="0.2">
      <c r="A426" s="21"/>
      <c r="B426" s="21"/>
      <c r="C426" s="21"/>
      <c r="D426" s="21"/>
      <c r="E426" s="21"/>
      <c r="F426" s="21"/>
      <c r="G426" s="21"/>
      <c r="H426" s="21"/>
      <c r="I426" s="21"/>
      <c r="J426" s="21"/>
      <c r="K426" s="21"/>
      <c r="L426" s="21"/>
      <c r="M426" s="21"/>
      <c r="N426" s="21"/>
      <c r="O426" s="21"/>
      <c r="P426" s="21"/>
      <c r="Q426" s="21"/>
      <c r="R426" s="21"/>
      <c r="S426" s="21"/>
      <c r="T426" s="21"/>
      <c r="U426" s="21"/>
      <c r="V426" s="21"/>
      <c r="W426" s="21"/>
      <c r="X426" s="21"/>
      <c r="Y426" s="21"/>
      <c r="Z426" s="21"/>
      <c r="AA426" s="21"/>
      <c r="AB426" s="21"/>
      <c r="AC426" s="21"/>
      <c r="AD426" s="21"/>
      <c r="AE426" s="21"/>
      <c r="AF426" s="21"/>
      <c r="AG426" s="21"/>
      <c r="AH426" s="21"/>
      <c r="AI426" s="21"/>
      <c r="AJ426" s="21"/>
      <c r="AK426" s="21"/>
      <c r="AL426" s="21"/>
      <c r="AM426" s="21"/>
      <c r="AN426" s="21"/>
      <c r="AO426" s="21"/>
      <c r="AP426" s="21"/>
      <c r="AQ426" s="21"/>
      <c r="AR426" s="21"/>
      <c r="AS426" s="21"/>
      <c r="AT426" s="21"/>
      <c r="AU426" s="21"/>
      <c r="AV426" s="21"/>
      <c r="AW426" s="21"/>
    </row>
    <row r="427" spans="1:49" x14ac:dyDescent="0.2">
      <c r="A427" s="35"/>
      <c r="B427" s="35"/>
      <c r="C427" s="21"/>
      <c r="D427" s="36"/>
      <c r="E427" s="36"/>
      <c r="F427" s="36"/>
      <c r="G427" s="36"/>
      <c r="H427" s="36"/>
      <c r="I427" s="36"/>
      <c r="J427" s="36"/>
      <c r="K427" s="21"/>
      <c r="L427" s="37"/>
      <c r="M427" s="37"/>
      <c r="N427" s="21"/>
      <c r="O427" s="27"/>
      <c r="P427" s="21"/>
      <c r="Q427" s="21"/>
      <c r="R427" s="33"/>
      <c r="S427" s="33"/>
      <c r="T427" s="21"/>
      <c r="U427" s="21"/>
      <c r="V427" s="21"/>
      <c r="W427" s="21"/>
      <c r="X427" s="21"/>
      <c r="Y427" s="21"/>
      <c r="Z427" s="21"/>
      <c r="AA427" s="21"/>
      <c r="AB427" s="21"/>
      <c r="AC427" s="21"/>
      <c r="AD427" s="21"/>
      <c r="AE427" s="21"/>
      <c r="AF427" s="21"/>
      <c r="AG427" s="21"/>
      <c r="AH427" s="21"/>
      <c r="AI427" s="21"/>
      <c r="AJ427" s="21"/>
      <c r="AK427" s="21"/>
      <c r="AL427" s="21"/>
      <c r="AM427" s="21"/>
      <c r="AN427" s="21"/>
      <c r="AO427" s="21"/>
      <c r="AP427" s="29"/>
      <c r="AQ427" s="29"/>
      <c r="AR427" s="21"/>
      <c r="AS427" s="22"/>
      <c r="AT427" s="21"/>
      <c r="AU427" s="21"/>
      <c r="AV427" s="21"/>
      <c r="AW427" s="21"/>
    </row>
    <row r="428" spans="1:49" ht="3.75" customHeight="1" x14ac:dyDescent="0.2">
      <c r="A428" s="21"/>
      <c r="B428" s="21"/>
      <c r="C428" s="21"/>
      <c r="D428" s="21"/>
      <c r="E428" s="21"/>
      <c r="F428" s="21"/>
      <c r="G428" s="21"/>
      <c r="H428" s="21"/>
      <c r="I428" s="21"/>
      <c r="J428" s="21"/>
      <c r="K428" s="21"/>
      <c r="L428" s="21"/>
      <c r="M428" s="21"/>
      <c r="N428" s="21"/>
      <c r="O428" s="21"/>
      <c r="P428" s="21"/>
      <c r="Q428" s="21"/>
      <c r="R428" s="21"/>
      <c r="S428" s="21"/>
      <c r="T428" s="21"/>
      <c r="U428" s="21"/>
      <c r="V428" s="21"/>
      <c r="W428" s="21"/>
      <c r="X428" s="21"/>
      <c r="Y428" s="21"/>
      <c r="Z428" s="21"/>
      <c r="AA428" s="21"/>
      <c r="AB428" s="21"/>
      <c r="AC428" s="21"/>
      <c r="AD428" s="21"/>
      <c r="AE428" s="21"/>
      <c r="AF428" s="21"/>
      <c r="AG428" s="21"/>
      <c r="AH428" s="21"/>
      <c r="AI428" s="21"/>
      <c r="AJ428" s="21"/>
      <c r="AK428" s="21"/>
      <c r="AL428" s="21"/>
      <c r="AM428" s="21"/>
      <c r="AN428" s="21"/>
      <c r="AO428" s="21"/>
      <c r="AP428" s="21"/>
      <c r="AQ428" s="21"/>
      <c r="AR428" s="21"/>
      <c r="AS428" s="21"/>
      <c r="AT428" s="21"/>
      <c r="AU428" s="21"/>
      <c r="AV428" s="21"/>
      <c r="AW428" s="21"/>
    </row>
    <row r="429" spans="1:49" x14ac:dyDescent="0.2">
      <c r="A429" s="35"/>
      <c r="B429" s="35"/>
      <c r="C429" s="21"/>
      <c r="D429" s="36"/>
      <c r="E429" s="36"/>
      <c r="F429" s="36"/>
      <c r="G429" s="36"/>
      <c r="H429" s="36"/>
      <c r="I429" s="36"/>
      <c r="J429" s="36"/>
      <c r="K429" s="21"/>
      <c r="L429" s="37"/>
      <c r="M429" s="37"/>
      <c r="N429" s="21"/>
      <c r="O429" s="27"/>
      <c r="P429" s="21"/>
      <c r="Q429" s="21"/>
      <c r="R429" s="33"/>
      <c r="S429" s="33"/>
      <c r="T429" s="21"/>
      <c r="U429" s="21"/>
      <c r="V429" s="21"/>
      <c r="W429" s="21"/>
      <c r="X429" s="21"/>
      <c r="Y429" s="21"/>
      <c r="Z429" s="21"/>
      <c r="AA429" s="21"/>
      <c r="AB429" s="21"/>
      <c r="AC429" s="21"/>
      <c r="AD429" s="21"/>
      <c r="AE429" s="21"/>
      <c r="AF429" s="21"/>
      <c r="AG429" s="21"/>
      <c r="AH429" s="21"/>
      <c r="AI429" s="21"/>
      <c r="AJ429" s="21"/>
      <c r="AK429" s="21"/>
      <c r="AL429" s="21"/>
      <c r="AM429" s="21"/>
      <c r="AN429" s="21"/>
      <c r="AO429" s="21"/>
      <c r="AP429" s="29"/>
      <c r="AQ429" s="29"/>
      <c r="AR429" s="21"/>
      <c r="AS429" s="22"/>
      <c r="AT429" s="21"/>
      <c r="AU429" s="21"/>
      <c r="AV429" s="21"/>
      <c r="AW429" s="21"/>
    </row>
    <row r="430" spans="1:49" ht="3.75" customHeight="1" x14ac:dyDescent="0.2">
      <c r="A430" s="21"/>
      <c r="B430" s="21"/>
      <c r="C430" s="21"/>
      <c r="D430" s="21"/>
      <c r="E430" s="21"/>
      <c r="F430" s="21"/>
      <c r="G430" s="21"/>
      <c r="H430" s="21"/>
      <c r="I430" s="21"/>
      <c r="J430" s="21"/>
      <c r="K430" s="21"/>
      <c r="L430" s="21"/>
      <c r="M430" s="21"/>
      <c r="N430" s="21"/>
      <c r="O430" s="21"/>
      <c r="P430" s="21"/>
      <c r="Q430" s="21"/>
      <c r="R430" s="21"/>
      <c r="S430" s="21"/>
      <c r="T430" s="21"/>
      <c r="U430" s="21"/>
      <c r="V430" s="21"/>
      <c r="W430" s="21"/>
      <c r="X430" s="21"/>
      <c r="Y430" s="21"/>
      <c r="Z430" s="21"/>
      <c r="AA430" s="21"/>
      <c r="AB430" s="21"/>
      <c r="AC430" s="21"/>
      <c r="AD430" s="21"/>
      <c r="AE430" s="21"/>
      <c r="AF430" s="21"/>
      <c r="AG430" s="21"/>
      <c r="AH430" s="21"/>
      <c r="AI430" s="21"/>
      <c r="AJ430" s="21"/>
      <c r="AK430" s="21"/>
      <c r="AL430" s="21"/>
      <c r="AM430" s="21"/>
      <c r="AN430" s="21"/>
      <c r="AO430" s="21"/>
      <c r="AP430" s="21"/>
      <c r="AQ430" s="21"/>
      <c r="AR430" s="21"/>
      <c r="AS430" s="21"/>
      <c r="AT430" s="21"/>
      <c r="AU430" s="21"/>
      <c r="AV430" s="21"/>
      <c r="AW430" s="21"/>
    </row>
    <row r="431" spans="1:49" x14ac:dyDescent="0.2">
      <c r="A431" s="35"/>
      <c r="B431" s="35"/>
      <c r="C431" s="21"/>
      <c r="D431" s="36"/>
      <c r="E431" s="36"/>
      <c r="F431" s="36"/>
      <c r="G431" s="36"/>
      <c r="H431" s="36"/>
      <c r="I431" s="36"/>
      <c r="J431" s="36"/>
      <c r="K431" s="21"/>
      <c r="L431" s="37"/>
      <c r="M431" s="37"/>
      <c r="N431" s="21"/>
      <c r="O431" s="27"/>
      <c r="P431" s="21"/>
      <c r="Q431" s="21"/>
      <c r="R431" s="33"/>
      <c r="S431" s="33"/>
      <c r="T431" s="21"/>
      <c r="U431" s="21"/>
      <c r="V431" s="21"/>
      <c r="W431" s="21"/>
      <c r="X431" s="21"/>
      <c r="Y431" s="21"/>
      <c r="Z431" s="21"/>
      <c r="AA431" s="21"/>
      <c r="AB431" s="21"/>
      <c r="AC431" s="21"/>
      <c r="AD431" s="21"/>
      <c r="AE431" s="21"/>
      <c r="AF431" s="21"/>
      <c r="AG431" s="21"/>
      <c r="AH431" s="21"/>
      <c r="AI431" s="21"/>
      <c r="AJ431" s="21"/>
      <c r="AK431" s="21"/>
      <c r="AL431" s="21"/>
      <c r="AM431" s="21"/>
      <c r="AN431" s="21"/>
      <c r="AO431" s="21"/>
      <c r="AP431" s="29"/>
      <c r="AQ431" s="29"/>
      <c r="AR431" s="21"/>
      <c r="AS431" s="22"/>
      <c r="AT431" s="21"/>
      <c r="AU431" s="21"/>
      <c r="AV431" s="21"/>
      <c r="AW431" s="21"/>
    </row>
    <row r="432" spans="1:49" ht="5.25" customHeight="1" x14ac:dyDescent="0.2">
      <c r="A432" s="21"/>
      <c r="B432" s="21"/>
      <c r="C432" s="21"/>
      <c r="D432" s="21"/>
      <c r="E432" s="21"/>
      <c r="F432" s="21"/>
      <c r="G432" s="21"/>
      <c r="H432" s="21"/>
      <c r="I432" s="21"/>
      <c r="J432" s="21"/>
      <c r="K432" s="21"/>
      <c r="L432" s="21"/>
      <c r="M432" s="21"/>
      <c r="N432" s="21"/>
      <c r="O432" s="21"/>
      <c r="P432" s="21"/>
      <c r="Q432" s="21"/>
      <c r="R432" s="21"/>
      <c r="S432" s="21"/>
      <c r="T432" s="21"/>
      <c r="U432" s="21"/>
      <c r="V432" s="21"/>
      <c r="W432" s="21"/>
      <c r="X432" s="21"/>
      <c r="Y432" s="21"/>
      <c r="Z432" s="21"/>
      <c r="AA432" s="21"/>
      <c r="AB432" s="21"/>
      <c r="AC432" s="21"/>
      <c r="AD432" s="21"/>
      <c r="AE432" s="21"/>
      <c r="AF432" s="21"/>
      <c r="AG432" s="21"/>
      <c r="AH432" s="21"/>
      <c r="AI432" s="21"/>
      <c r="AJ432" s="21"/>
      <c r="AK432" s="21"/>
      <c r="AL432" s="21"/>
      <c r="AM432" s="21"/>
      <c r="AN432" s="21"/>
      <c r="AO432" s="21"/>
      <c r="AP432" s="21"/>
      <c r="AQ432" s="21"/>
      <c r="AR432" s="21"/>
      <c r="AS432" s="21"/>
      <c r="AT432" s="21"/>
      <c r="AU432" s="21"/>
      <c r="AV432" s="21"/>
      <c r="AW432" s="21"/>
    </row>
    <row r="433" spans="1:49" x14ac:dyDescent="0.2">
      <c r="A433" s="35"/>
      <c r="B433" s="35"/>
      <c r="C433" s="21"/>
      <c r="D433" s="36"/>
      <c r="E433" s="36"/>
      <c r="F433" s="36"/>
      <c r="G433" s="36"/>
      <c r="H433" s="36"/>
      <c r="I433" s="36"/>
      <c r="J433" s="36"/>
      <c r="K433" s="21"/>
      <c r="L433" s="37"/>
      <c r="M433" s="37"/>
      <c r="N433" s="21"/>
      <c r="O433" s="27"/>
      <c r="P433" s="21"/>
      <c r="Q433" s="21"/>
      <c r="R433" s="33"/>
      <c r="S433" s="33"/>
      <c r="T433" s="21"/>
      <c r="U433" s="21"/>
      <c r="V433" s="21"/>
      <c r="W433" s="21"/>
      <c r="X433" s="21"/>
      <c r="Y433" s="21"/>
      <c r="Z433" s="21"/>
      <c r="AA433" s="21"/>
      <c r="AB433" s="21"/>
      <c r="AC433" s="21"/>
      <c r="AD433" s="21"/>
      <c r="AE433" s="21"/>
      <c r="AF433" s="21"/>
      <c r="AG433" s="21"/>
      <c r="AH433" s="21"/>
      <c r="AI433" s="21"/>
      <c r="AJ433" s="21"/>
      <c r="AK433" s="21"/>
      <c r="AL433" s="21"/>
      <c r="AM433" s="21"/>
      <c r="AN433" s="21"/>
      <c r="AO433" s="21"/>
      <c r="AP433" s="29"/>
      <c r="AQ433" s="29"/>
      <c r="AR433" s="21"/>
      <c r="AS433" s="22"/>
      <c r="AT433" s="21"/>
      <c r="AU433" s="21"/>
      <c r="AV433" s="21"/>
      <c r="AW433" s="21"/>
    </row>
    <row r="434" spans="1:49" ht="4.5" customHeight="1" x14ac:dyDescent="0.2">
      <c r="A434" s="30"/>
      <c r="B434" s="30"/>
      <c r="C434" s="21"/>
      <c r="D434" s="31"/>
      <c r="E434" s="31"/>
      <c r="F434" s="31"/>
      <c r="G434" s="31"/>
      <c r="H434" s="31"/>
      <c r="I434" s="31"/>
      <c r="J434" s="31"/>
      <c r="K434" s="21"/>
      <c r="L434" s="32"/>
      <c r="M434" s="32"/>
      <c r="N434" s="21"/>
      <c r="O434" s="27"/>
      <c r="P434" s="21"/>
      <c r="Q434" s="21"/>
      <c r="R434" s="33"/>
      <c r="S434" s="33"/>
      <c r="T434" s="21"/>
      <c r="U434" s="21"/>
      <c r="V434" s="21"/>
      <c r="W434" s="21"/>
      <c r="X434" s="21"/>
      <c r="Y434" s="21"/>
      <c r="Z434" s="21"/>
      <c r="AA434" s="21"/>
      <c r="AB434" s="21"/>
      <c r="AC434" s="21"/>
      <c r="AD434" s="21"/>
      <c r="AE434" s="21"/>
      <c r="AF434" s="21"/>
      <c r="AG434" s="21"/>
      <c r="AH434" s="21"/>
      <c r="AI434" s="21"/>
      <c r="AJ434" s="21"/>
      <c r="AK434" s="21"/>
      <c r="AL434" s="21"/>
      <c r="AM434" s="21"/>
      <c r="AN434" s="21"/>
      <c r="AO434" s="21"/>
      <c r="AP434" s="34"/>
      <c r="AQ434" s="34"/>
      <c r="AR434" s="21"/>
      <c r="AS434" s="22"/>
      <c r="AT434" s="21"/>
      <c r="AU434" s="21"/>
      <c r="AV434" s="21"/>
      <c r="AW434" s="21"/>
    </row>
    <row r="435" spans="1:49" x14ac:dyDescent="0.2">
      <c r="A435" s="35"/>
      <c r="B435" s="35"/>
      <c r="C435" s="21"/>
      <c r="D435" s="36"/>
      <c r="E435" s="36"/>
      <c r="F435" s="36"/>
      <c r="G435" s="36"/>
      <c r="H435" s="36"/>
      <c r="I435" s="36"/>
      <c r="J435" s="36"/>
      <c r="K435" s="21"/>
      <c r="L435" s="37"/>
      <c r="M435" s="37"/>
      <c r="N435" s="21"/>
      <c r="O435" s="27"/>
      <c r="P435" s="21"/>
      <c r="Q435" s="21"/>
      <c r="R435" s="33"/>
      <c r="S435" s="33"/>
      <c r="T435" s="21"/>
      <c r="U435" s="21"/>
      <c r="V435" s="21"/>
      <c r="W435" s="21"/>
      <c r="X435" s="21"/>
      <c r="Y435" s="21"/>
      <c r="Z435" s="21"/>
      <c r="AA435" s="21"/>
      <c r="AB435" s="21"/>
      <c r="AC435" s="21"/>
      <c r="AD435" s="21"/>
      <c r="AE435" s="21"/>
      <c r="AF435" s="21"/>
      <c r="AG435" s="21"/>
      <c r="AH435" s="21"/>
      <c r="AI435" s="21"/>
      <c r="AJ435" s="21"/>
      <c r="AK435" s="21"/>
      <c r="AL435" s="21"/>
      <c r="AM435" s="21"/>
      <c r="AN435" s="21"/>
      <c r="AO435" s="21"/>
      <c r="AP435" s="29"/>
      <c r="AQ435" s="29"/>
      <c r="AR435" s="21"/>
      <c r="AS435" s="22"/>
      <c r="AT435" s="21"/>
      <c r="AU435" s="21"/>
      <c r="AV435" s="21"/>
      <c r="AW435" s="21"/>
    </row>
    <row r="436" spans="1:49" ht="3.75" customHeight="1" x14ac:dyDescent="0.2">
      <c r="A436" s="30"/>
      <c r="B436" s="30"/>
      <c r="C436" s="21"/>
      <c r="D436" s="31"/>
      <c r="E436" s="31"/>
      <c r="F436" s="31"/>
      <c r="G436" s="31"/>
      <c r="H436" s="31"/>
      <c r="I436" s="31"/>
      <c r="J436" s="31"/>
      <c r="K436" s="21"/>
      <c r="L436" s="32"/>
      <c r="M436" s="32"/>
      <c r="N436" s="21"/>
      <c r="O436" s="27"/>
      <c r="P436" s="21"/>
      <c r="Q436" s="21"/>
      <c r="R436" s="33"/>
      <c r="S436" s="33"/>
      <c r="T436" s="21"/>
      <c r="U436" s="21"/>
      <c r="V436" s="21"/>
      <c r="W436" s="21"/>
      <c r="X436" s="21"/>
      <c r="Y436" s="21"/>
      <c r="Z436" s="21"/>
      <c r="AA436" s="21"/>
      <c r="AB436" s="21"/>
      <c r="AC436" s="21"/>
      <c r="AD436" s="21"/>
      <c r="AE436" s="21"/>
      <c r="AF436" s="21"/>
      <c r="AG436" s="21"/>
      <c r="AH436" s="21"/>
      <c r="AI436" s="21"/>
      <c r="AJ436" s="21"/>
      <c r="AK436" s="21"/>
      <c r="AL436" s="21"/>
      <c r="AM436" s="21"/>
      <c r="AN436" s="21"/>
      <c r="AO436" s="21"/>
      <c r="AP436" s="34"/>
      <c r="AQ436" s="34"/>
      <c r="AR436" s="21"/>
      <c r="AS436" s="22"/>
      <c r="AT436" s="21"/>
      <c r="AU436" s="21"/>
      <c r="AV436" s="21"/>
      <c r="AW436" s="21"/>
    </row>
    <row r="437" spans="1:49" x14ac:dyDescent="0.2">
      <c r="A437" s="35"/>
      <c r="B437" s="35"/>
      <c r="C437" s="21"/>
      <c r="D437" s="36"/>
      <c r="E437" s="36"/>
      <c r="F437" s="36"/>
      <c r="G437" s="36"/>
      <c r="H437" s="36"/>
      <c r="I437" s="36"/>
      <c r="J437" s="36"/>
      <c r="K437" s="21"/>
      <c r="L437" s="37"/>
      <c r="M437" s="37"/>
      <c r="N437" s="21"/>
      <c r="O437" s="27"/>
      <c r="P437" s="21"/>
      <c r="Q437" s="21"/>
      <c r="R437" s="33"/>
      <c r="S437" s="33"/>
      <c r="T437" s="21"/>
      <c r="U437" s="21"/>
      <c r="V437" s="21"/>
      <c r="W437" s="21"/>
      <c r="X437" s="21"/>
      <c r="Y437" s="21"/>
      <c r="Z437" s="21"/>
      <c r="AA437" s="21"/>
      <c r="AB437" s="21"/>
      <c r="AC437" s="21"/>
      <c r="AD437" s="21"/>
      <c r="AE437" s="21"/>
      <c r="AF437" s="21"/>
      <c r="AG437" s="21"/>
      <c r="AH437" s="21"/>
      <c r="AI437" s="21"/>
      <c r="AJ437" s="21"/>
      <c r="AK437" s="21"/>
      <c r="AL437" s="21"/>
      <c r="AM437" s="21"/>
      <c r="AN437" s="21"/>
      <c r="AO437" s="21"/>
      <c r="AP437" s="29"/>
      <c r="AQ437" s="29"/>
      <c r="AR437" s="21"/>
      <c r="AS437" s="22"/>
      <c r="AT437" s="21"/>
      <c r="AU437" s="21"/>
      <c r="AV437" s="21"/>
      <c r="AW437" s="21"/>
    </row>
    <row r="438" spans="1:49" ht="3.75" customHeight="1" x14ac:dyDescent="0.2">
      <c r="A438" s="30"/>
      <c r="B438" s="30"/>
      <c r="C438" s="21"/>
      <c r="D438" s="31"/>
      <c r="E438" s="31"/>
      <c r="F438" s="31"/>
      <c r="G438" s="31"/>
      <c r="H438" s="31"/>
      <c r="I438" s="31"/>
      <c r="J438" s="31"/>
      <c r="K438" s="21"/>
      <c r="L438" s="32"/>
      <c r="M438" s="32"/>
      <c r="N438" s="21"/>
      <c r="O438" s="27"/>
      <c r="P438" s="21"/>
      <c r="Q438" s="21"/>
      <c r="R438" s="33"/>
      <c r="S438" s="33"/>
      <c r="T438" s="21"/>
      <c r="U438" s="21"/>
      <c r="V438" s="21"/>
      <c r="W438" s="21"/>
      <c r="X438" s="21"/>
      <c r="Y438" s="21"/>
      <c r="Z438" s="21"/>
      <c r="AA438" s="21"/>
      <c r="AB438" s="21"/>
      <c r="AC438" s="21"/>
      <c r="AD438" s="21"/>
      <c r="AE438" s="21"/>
      <c r="AF438" s="21"/>
      <c r="AG438" s="21"/>
      <c r="AH438" s="21"/>
      <c r="AI438" s="21"/>
      <c r="AJ438" s="21"/>
      <c r="AK438" s="21"/>
      <c r="AL438" s="21"/>
      <c r="AM438" s="21"/>
      <c r="AN438" s="21"/>
      <c r="AO438" s="21"/>
      <c r="AP438" s="34"/>
      <c r="AQ438" s="34"/>
      <c r="AR438" s="21"/>
      <c r="AS438" s="22"/>
      <c r="AT438" s="21"/>
      <c r="AU438" s="21"/>
      <c r="AV438" s="21"/>
      <c r="AW438" s="21"/>
    </row>
    <row r="439" spans="1:49" x14ac:dyDescent="0.2">
      <c r="A439" s="35"/>
      <c r="B439" s="35"/>
      <c r="C439" s="21"/>
      <c r="D439" s="36"/>
      <c r="E439" s="36"/>
      <c r="F439" s="36"/>
      <c r="G439" s="36"/>
      <c r="H439" s="36"/>
      <c r="I439" s="36"/>
      <c r="J439" s="36"/>
      <c r="K439" s="21"/>
      <c r="L439" s="37"/>
      <c r="M439" s="37"/>
      <c r="N439" s="21"/>
      <c r="O439" s="27"/>
      <c r="P439" s="21"/>
      <c r="Q439" s="21"/>
      <c r="R439" s="33"/>
      <c r="S439" s="33"/>
      <c r="T439" s="21"/>
      <c r="U439" s="21"/>
      <c r="V439" s="21"/>
      <c r="W439" s="21"/>
      <c r="X439" s="21"/>
      <c r="Y439" s="21"/>
      <c r="Z439" s="21"/>
      <c r="AA439" s="21"/>
      <c r="AB439" s="21"/>
      <c r="AC439" s="21"/>
      <c r="AD439" s="21"/>
      <c r="AE439" s="21"/>
      <c r="AF439" s="21"/>
      <c r="AG439" s="21"/>
      <c r="AH439" s="21"/>
      <c r="AI439" s="21"/>
      <c r="AJ439" s="21"/>
      <c r="AK439" s="21"/>
      <c r="AL439" s="21"/>
      <c r="AM439" s="21"/>
      <c r="AN439" s="21"/>
      <c r="AO439" s="21"/>
      <c r="AP439" s="29"/>
      <c r="AQ439" s="29"/>
      <c r="AR439" s="21"/>
      <c r="AS439" s="22"/>
      <c r="AT439" s="21"/>
      <c r="AU439" s="21"/>
      <c r="AV439" s="21"/>
      <c r="AW439" s="21"/>
    </row>
    <row r="440" spans="1:49" ht="3.75" customHeight="1" x14ac:dyDescent="0.2">
      <c r="A440" s="30"/>
      <c r="B440" s="30"/>
      <c r="C440" s="21"/>
      <c r="D440" s="31"/>
      <c r="E440" s="31"/>
      <c r="F440" s="31"/>
      <c r="G440" s="31"/>
      <c r="H440" s="31"/>
      <c r="I440" s="31"/>
      <c r="J440" s="31"/>
      <c r="K440" s="21"/>
      <c r="L440" s="32"/>
      <c r="M440" s="32"/>
      <c r="N440" s="21"/>
      <c r="O440" s="27"/>
      <c r="P440" s="21"/>
      <c r="Q440" s="21"/>
      <c r="R440" s="33"/>
      <c r="S440" s="33"/>
      <c r="T440" s="21"/>
      <c r="U440" s="21"/>
      <c r="V440" s="21"/>
      <c r="W440" s="21"/>
      <c r="X440" s="21"/>
      <c r="Y440" s="21"/>
      <c r="Z440" s="21"/>
      <c r="AA440" s="21"/>
      <c r="AB440" s="21"/>
      <c r="AC440" s="21"/>
      <c r="AD440" s="21"/>
      <c r="AE440" s="21"/>
      <c r="AF440" s="21"/>
      <c r="AG440" s="21"/>
      <c r="AH440" s="21"/>
      <c r="AI440" s="21"/>
      <c r="AJ440" s="21"/>
      <c r="AK440" s="21"/>
      <c r="AL440" s="21"/>
      <c r="AM440" s="21"/>
      <c r="AN440" s="21"/>
      <c r="AO440" s="21"/>
      <c r="AP440" s="34"/>
      <c r="AQ440" s="34"/>
      <c r="AR440" s="21"/>
      <c r="AS440" s="22"/>
      <c r="AT440" s="21"/>
      <c r="AU440" s="21"/>
      <c r="AV440" s="21"/>
      <c r="AW440" s="21"/>
    </row>
    <row r="441" spans="1:49" x14ac:dyDescent="0.2">
      <c r="A441" s="35"/>
      <c r="B441" s="35"/>
      <c r="C441" s="21"/>
      <c r="D441" s="36"/>
      <c r="E441" s="36"/>
      <c r="F441" s="36"/>
      <c r="G441" s="36"/>
      <c r="H441" s="36"/>
      <c r="I441" s="36"/>
      <c r="J441" s="36"/>
      <c r="K441" s="21"/>
      <c r="L441" s="37"/>
      <c r="M441" s="37"/>
      <c r="N441" s="21"/>
      <c r="O441" s="27"/>
      <c r="P441" s="21"/>
      <c r="Q441" s="21"/>
      <c r="R441" s="33"/>
      <c r="S441" s="33"/>
      <c r="T441" s="21"/>
      <c r="U441" s="21"/>
      <c r="V441" s="21"/>
      <c r="W441" s="21"/>
      <c r="X441" s="21"/>
      <c r="Y441" s="21"/>
      <c r="Z441" s="21"/>
      <c r="AA441" s="21"/>
      <c r="AB441" s="21"/>
      <c r="AC441" s="21"/>
      <c r="AD441" s="21"/>
      <c r="AE441" s="21"/>
      <c r="AF441" s="21"/>
      <c r="AG441" s="21"/>
      <c r="AH441" s="21"/>
      <c r="AI441" s="21"/>
      <c r="AJ441" s="21"/>
      <c r="AK441" s="21"/>
      <c r="AL441" s="21"/>
      <c r="AM441" s="21"/>
      <c r="AN441" s="21"/>
      <c r="AO441" s="21"/>
      <c r="AP441" s="29"/>
      <c r="AQ441" s="29"/>
      <c r="AR441" s="21"/>
      <c r="AS441" s="22"/>
      <c r="AT441" s="21"/>
      <c r="AU441" s="21"/>
      <c r="AV441" s="21"/>
      <c r="AW441" s="21"/>
    </row>
    <row r="442" spans="1:49" ht="13.5" customHeight="1" x14ac:dyDescent="0.2">
      <c r="A442" s="30"/>
      <c r="B442" s="30"/>
      <c r="C442" s="21"/>
      <c r="D442" s="31"/>
      <c r="E442" s="31"/>
      <c r="F442" s="31"/>
      <c r="G442" s="31"/>
      <c r="H442" s="31"/>
      <c r="I442" s="31"/>
      <c r="J442" s="31"/>
      <c r="K442" s="21"/>
      <c r="L442" s="32"/>
      <c r="M442" s="32"/>
      <c r="N442" s="21"/>
      <c r="O442" s="27"/>
      <c r="P442" s="21"/>
      <c r="Q442" s="21"/>
      <c r="R442" s="33"/>
      <c r="S442" s="33"/>
      <c r="T442" s="21"/>
      <c r="U442" s="21"/>
      <c r="V442" s="21"/>
      <c r="W442" s="21"/>
      <c r="X442" s="21"/>
      <c r="Y442" s="21"/>
      <c r="Z442" s="21"/>
      <c r="AA442" s="21"/>
      <c r="AB442" s="21"/>
      <c r="AC442" s="21"/>
      <c r="AD442" s="21"/>
      <c r="AE442" s="21"/>
      <c r="AF442" s="21"/>
      <c r="AG442" s="21"/>
      <c r="AH442" s="21"/>
      <c r="AI442" s="21"/>
      <c r="AJ442" s="21"/>
      <c r="AK442" s="21"/>
      <c r="AL442" s="21"/>
      <c r="AM442" s="21"/>
      <c r="AN442" s="21"/>
      <c r="AO442" s="21"/>
      <c r="AP442" s="34"/>
      <c r="AQ442" s="34"/>
      <c r="AR442" s="21"/>
      <c r="AS442" s="22"/>
      <c r="AT442" s="21"/>
      <c r="AU442" s="21"/>
      <c r="AV442" s="21"/>
      <c r="AW442" s="21"/>
    </row>
    <row r="443" spans="1:49" x14ac:dyDescent="0.2">
      <c r="A443" s="38" t="s">
        <v>21</v>
      </c>
      <c r="B443" s="38"/>
      <c r="C443" s="38"/>
      <c r="D443" s="38"/>
      <c r="E443" s="38"/>
      <c r="F443" s="38"/>
      <c r="G443" s="38"/>
      <c r="H443" s="38"/>
      <c r="I443" s="38"/>
      <c r="J443" s="38"/>
      <c r="K443" s="38"/>
      <c r="L443" s="38"/>
      <c r="M443" s="38"/>
      <c r="N443" s="21"/>
      <c r="O443" s="27"/>
      <c r="P443" s="21"/>
      <c r="Q443" s="21"/>
      <c r="R443" s="33"/>
      <c r="S443" s="33"/>
      <c r="T443" s="21"/>
      <c r="U443" s="21"/>
      <c r="V443" s="21"/>
      <c r="W443" s="21"/>
      <c r="X443" s="21"/>
      <c r="Y443" s="21"/>
      <c r="Z443" s="21"/>
      <c r="AA443" s="21"/>
      <c r="AB443" s="21"/>
      <c r="AC443" s="21"/>
      <c r="AD443" s="21"/>
      <c r="AE443" s="21"/>
      <c r="AF443" s="21"/>
      <c r="AG443" s="21"/>
      <c r="AH443" s="21"/>
      <c r="AI443" s="21"/>
      <c r="AJ443" s="21"/>
      <c r="AK443" s="21"/>
      <c r="AL443" s="21"/>
      <c r="AM443" s="21"/>
      <c r="AN443" s="21"/>
      <c r="AO443" s="21"/>
      <c r="AP443" s="29"/>
      <c r="AQ443" s="29"/>
      <c r="AR443" s="21"/>
      <c r="AS443" s="22"/>
      <c r="AT443" s="21"/>
      <c r="AU443" s="21"/>
      <c r="AV443" s="21"/>
      <c r="AW443" s="21"/>
    </row>
    <row r="444" spans="1:49" ht="5.25" customHeight="1" x14ac:dyDescent="0.2">
      <c r="A444" s="21"/>
      <c r="B444" s="21"/>
      <c r="C444" s="21"/>
      <c r="D444" s="21"/>
      <c r="E444" s="21"/>
      <c r="F444" s="21"/>
      <c r="G444" s="21"/>
      <c r="H444" s="21"/>
      <c r="I444" s="21"/>
      <c r="J444" s="21"/>
      <c r="K444" s="21"/>
      <c r="L444" s="21"/>
      <c r="M444" s="21"/>
      <c r="N444" s="21"/>
      <c r="O444" s="21"/>
      <c r="P444" s="21"/>
      <c r="Q444" s="21"/>
      <c r="R444" s="21"/>
      <c r="S444" s="21"/>
      <c r="T444" s="21"/>
      <c r="U444" s="21"/>
      <c r="V444" s="21"/>
      <c r="W444" s="21"/>
      <c r="X444" s="21"/>
      <c r="Y444" s="21"/>
      <c r="Z444" s="21"/>
      <c r="AA444" s="21"/>
      <c r="AB444" s="21"/>
      <c r="AC444" s="21"/>
      <c r="AD444" s="21"/>
      <c r="AE444" s="21"/>
      <c r="AF444" s="21"/>
      <c r="AG444" s="21"/>
      <c r="AH444" s="21"/>
      <c r="AI444" s="21"/>
      <c r="AJ444" s="21"/>
      <c r="AK444" s="21"/>
      <c r="AL444" s="21"/>
      <c r="AM444" s="21"/>
      <c r="AN444" s="21"/>
      <c r="AO444" s="21"/>
      <c r="AP444" s="21"/>
      <c r="AQ444" s="21"/>
      <c r="AR444" s="21"/>
      <c r="AS444" s="21"/>
      <c r="AT444" s="21"/>
      <c r="AU444" s="21"/>
      <c r="AV444" s="21"/>
      <c r="AW444" s="21"/>
    </row>
    <row r="445" spans="1:49" x14ac:dyDescent="0.2">
      <c r="A445" s="35"/>
      <c r="B445" s="35"/>
      <c r="C445" s="21"/>
      <c r="D445" s="36"/>
      <c r="E445" s="36"/>
      <c r="F445" s="36"/>
      <c r="G445" s="36"/>
      <c r="H445" s="36"/>
      <c r="I445" s="36"/>
      <c r="J445" s="36"/>
      <c r="K445" s="21"/>
      <c r="L445" s="37"/>
      <c r="M445" s="37"/>
      <c r="N445" s="21"/>
      <c r="O445" s="27"/>
      <c r="P445" s="21"/>
      <c r="Q445" s="21"/>
      <c r="R445" s="33"/>
      <c r="S445" s="33"/>
      <c r="T445" s="21"/>
      <c r="U445" s="21"/>
      <c r="V445" s="21"/>
      <c r="W445" s="21"/>
      <c r="X445" s="21"/>
      <c r="Y445" s="21"/>
      <c r="Z445" s="21"/>
      <c r="AA445" s="21"/>
      <c r="AB445" s="21"/>
      <c r="AC445" s="21"/>
      <c r="AD445" s="21"/>
      <c r="AE445" s="21"/>
      <c r="AF445" s="21"/>
      <c r="AG445" s="21"/>
      <c r="AH445" s="21"/>
      <c r="AI445" s="21"/>
      <c r="AJ445" s="21"/>
      <c r="AK445" s="21"/>
      <c r="AL445" s="21"/>
      <c r="AM445" s="21"/>
      <c r="AN445" s="21"/>
      <c r="AO445" s="21"/>
      <c r="AP445" s="29"/>
      <c r="AQ445" s="29"/>
      <c r="AR445" s="21"/>
      <c r="AS445" s="22"/>
      <c r="AT445" s="21"/>
      <c r="AU445" s="21"/>
      <c r="AV445" s="21"/>
      <c r="AW445" s="21"/>
    </row>
    <row r="446" spans="1:49" ht="3.75" customHeight="1" x14ac:dyDescent="0.2">
      <c r="A446" s="21"/>
      <c r="B446" s="21"/>
      <c r="C446" s="21"/>
      <c r="D446" s="21"/>
      <c r="E446" s="21"/>
      <c r="F446" s="21"/>
      <c r="G446" s="21"/>
      <c r="H446" s="21"/>
      <c r="I446" s="21"/>
      <c r="J446" s="21"/>
      <c r="K446" s="21"/>
      <c r="L446" s="21"/>
      <c r="M446" s="21"/>
      <c r="N446" s="21"/>
      <c r="O446" s="21"/>
      <c r="P446" s="21"/>
      <c r="Q446" s="21"/>
      <c r="R446" s="21"/>
      <c r="S446" s="21"/>
      <c r="T446" s="21"/>
      <c r="U446" s="21"/>
      <c r="V446" s="21"/>
      <c r="W446" s="21"/>
      <c r="X446" s="21"/>
      <c r="Y446" s="21"/>
      <c r="Z446" s="21"/>
      <c r="AA446" s="21"/>
      <c r="AB446" s="21"/>
      <c r="AC446" s="21"/>
      <c r="AD446" s="21"/>
      <c r="AE446" s="21"/>
      <c r="AF446" s="21"/>
      <c r="AG446" s="21"/>
      <c r="AH446" s="21"/>
      <c r="AI446" s="21"/>
      <c r="AJ446" s="21"/>
      <c r="AK446" s="21"/>
      <c r="AL446" s="21"/>
      <c r="AM446" s="21"/>
      <c r="AN446" s="21"/>
      <c r="AO446" s="21"/>
      <c r="AP446" s="21"/>
      <c r="AQ446" s="21"/>
      <c r="AR446" s="21"/>
      <c r="AS446" s="21"/>
      <c r="AT446" s="21"/>
      <c r="AU446" s="21"/>
      <c r="AV446" s="21"/>
      <c r="AW446" s="21"/>
    </row>
    <row r="447" spans="1:49" x14ac:dyDescent="0.2">
      <c r="A447" s="35"/>
      <c r="B447" s="35"/>
      <c r="C447" s="21"/>
      <c r="D447" s="36"/>
      <c r="E447" s="36"/>
      <c r="F447" s="36"/>
      <c r="G447" s="36"/>
      <c r="H447" s="36"/>
      <c r="I447" s="36"/>
      <c r="J447" s="36"/>
      <c r="K447" s="21"/>
      <c r="L447" s="37"/>
      <c r="M447" s="37"/>
      <c r="N447" s="21"/>
      <c r="O447" s="27"/>
      <c r="P447" s="21"/>
      <c r="Q447" s="21"/>
      <c r="R447" s="33"/>
      <c r="S447" s="33"/>
      <c r="T447" s="21"/>
      <c r="U447" s="21"/>
      <c r="V447" s="21"/>
      <c r="W447" s="21"/>
      <c r="X447" s="21"/>
      <c r="Y447" s="21"/>
      <c r="Z447" s="21"/>
      <c r="AA447" s="21"/>
      <c r="AB447" s="21"/>
      <c r="AC447" s="21"/>
      <c r="AD447" s="21"/>
      <c r="AE447" s="21"/>
      <c r="AF447" s="21"/>
      <c r="AG447" s="21"/>
      <c r="AH447" s="21"/>
      <c r="AI447" s="21"/>
      <c r="AJ447" s="21"/>
      <c r="AK447" s="21"/>
      <c r="AL447" s="21"/>
      <c r="AM447" s="21"/>
      <c r="AN447" s="21"/>
      <c r="AO447" s="21"/>
      <c r="AP447" s="29"/>
      <c r="AQ447" s="29"/>
      <c r="AR447" s="21"/>
      <c r="AS447" s="22"/>
      <c r="AT447" s="21"/>
      <c r="AU447" s="21"/>
      <c r="AV447" s="21"/>
      <c r="AW447" s="21"/>
    </row>
    <row r="448" spans="1:49" ht="4.5" customHeight="1" x14ac:dyDescent="0.2">
      <c r="A448" s="21"/>
      <c r="B448" s="21"/>
      <c r="C448" s="21"/>
      <c r="D448" s="21"/>
      <c r="E448" s="21"/>
      <c r="F448" s="21"/>
      <c r="G448" s="21"/>
      <c r="H448" s="21"/>
      <c r="I448" s="21"/>
      <c r="J448" s="21"/>
      <c r="K448" s="21"/>
      <c r="L448" s="21"/>
      <c r="M448" s="21"/>
      <c r="N448" s="21"/>
      <c r="O448" s="21"/>
      <c r="P448" s="21"/>
      <c r="Q448" s="21"/>
      <c r="R448" s="21"/>
      <c r="S448" s="21"/>
      <c r="T448" s="21"/>
      <c r="U448" s="21"/>
      <c r="V448" s="21"/>
      <c r="W448" s="21"/>
      <c r="X448" s="21"/>
      <c r="Y448" s="21"/>
      <c r="Z448" s="21"/>
      <c r="AA448" s="21"/>
      <c r="AB448" s="21"/>
      <c r="AC448" s="21"/>
      <c r="AD448" s="21"/>
      <c r="AE448" s="21"/>
      <c r="AF448" s="21"/>
      <c r="AG448" s="21"/>
      <c r="AH448" s="21"/>
      <c r="AI448" s="21"/>
      <c r="AJ448" s="21"/>
      <c r="AK448" s="21"/>
      <c r="AL448" s="21"/>
      <c r="AM448" s="21"/>
      <c r="AN448" s="21"/>
      <c r="AO448" s="21"/>
      <c r="AP448" s="21"/>
      <c r="AQ448" s="21"/>
      <c r="AR448" s="21"/>
      <c r="AS448" s="21"/>
      <c r="AT448" s="21"/>
      <c r="AU448" s="21"/>
      <c r="AV448" s="21"/>
      <c r="AW448" s="21"/>
    </row>
    <row r="449" spans="1:49" x14ac:dyDescent="0.2">
      <c r="A449" s="35"/>
      <c r="B449" s="35"/>
      <c r="C449" s="21"/>
      <c r="D449" s="36"/>
      <c r="E449" s="36"/>
      <c r="F449" s="36"/>
      <c r="G449" s="36"/>
      <c r="H449" s="36"/>
      <c r="I449" s="36"/>
      <c r="J449" s="36"/>
      <c r="K449" s="21"/>
      <c r="L449" s="37"/>
      <c r="M449" s="37"/>
      <c r="N449" s="21"/>
      <c r="O449" s="27"/>
      <c r="P449" s="21"/>
      <c r="Q449" s="21"/>
      <c r="R449" s="33"/>
      <c r="S449" s="33"/>
      <c r="T449" s="21"/>
      <c r="U449" s="21"/>
      <c r="V449" s="21"/>
      <c r="W449" s="21"/>
      <c r="X449" s="21"/>
      <c r="Y449" s="21"/>
      <c r="Z449" s="21"/>
      <c r="AA449" s="21"/>
      <c r="AB449" s="21"/>
      <c r="AC449" s="21"/>
      <c r="AD449" s="21"/>
      <c r="AE449" s="21"/>
      <c r="AF449" s="21"/>
      <c r="AG449" s="21"/>
      <c r="AH449" s="21"/>
      <c r="AI449" s="21"/>
      <c r="AJ449" s="21"/>
      <c r="AK449" s="21"/>
      <c r="AL449" s="21"/>
      <c r="AM449" s="21"/>
      <c r="AN449" s="21"/>
      <c r="AO449" s="21"/>
      <c r="AP449" s="29"/>
      <c r="AQ449" s="29"/>
      <c r="AR449" s="21"/>
      <c r="AS449" s="22"/>
      <c r="AT449" s="21"/>
      <c r="AU449" s="21"/>
      <c r="AV449" s="21"/>
      <c r="AW449" s="21"/>
    </row>
    <row r="450" spans="1:49" ht="4.5" customHeight="1" x14ac:dyDescent="0.2">
      <c r="A450" s="21"/>
      <c r="B450" s="21"/>
      <c r="C450" s="21"/>
      <c r="D450" s="21"/>
      <c r="E450" s="21"/>
      <c r="F450" s="21"/>
      <c r="G450" s="21"/>
      <c r="H450" s="21"/>
      <c r="I450" s="21"/>
      <c r="J450" s="21"/>
      <c r="K450" s="21"/>
      <c r="L450" s="21"/>
      <c r="M450" s="21"/>
      <c r="N450" s="21"/>
      <c r="O450" s="21"/>
      <c r="P450" s="21"/>
      <c r="Q450" s="21"/>
      <c r="R450" s="21"/>
      <c r="S450" s="21"/>
      <c r="T450" s="21"/>
      <c r="U450" s="21"/>
      <c r="V450" s="21"/>
      <c r="W450" s="21"/>
      <c r="X450" s="21"/>
      <c r="Y450" s="21"/>
      <c r="Z450" s="21"/>
      <c r="AA450" s="21"/>
      <c r="AB450" s="21"/>
      <c r="AC450" s="21"/>
      <c r="AD450" s="21"/>
      <c r="AE450" s="21"/>
      <c r="AF450" s="21"/>
      <c r="AG450" s="21"/>
      <c r="AH450" s="21"/>
      <c r="AI450" s="21"/>
      <c r="AJ450" s="21"/>
      <c r="AK450" s="21"/>
      <c r="AL450" s="21"/>
      <c r="AM450" s="21"/>
      <c r="AN450" s="21"/>
      <c r="AO450" s="21"/>
      <c r="AP450" s="21"/>
      <c r="AQ450" s="21"/>
      <c r="AR450" s="21"/>
      <c r="AS450" s="21"/>
      <c r="AT450" s="21"/>
      <c r="AU450" s="21"/>
      <c r="AV450" s="21"/>
      <c r="AW450" s="21"/>
    </row>
    <row r="451" spans="1:49" x14ac:dyDescent="0.2">
      <c r="A451" s="35"/>
      <c r="B451" s="35"/>
      <c r="C451" s="21"/>
      <c r="D451" s="36"/>
      <c r="E451" s="36"/>
      <c r="F451" s="36"/>
      <c r="G451" s="36"/>
      <c r="H451" s="36"/>
      <c r="I451" s="36"/>
      <c r="J451" s="36"/>
      <c r="K451" s="21"/>
      <c r="L451" s="37"/>
      <c r="M451" s="37"/>
      <c r="N451" s="21"/>
      <c r="O451" s="27"/>
      <c r="P451" s="21"/>
      <c r="Q451" s="21"/>
      <c r="R451" s="33"/>
      <c r="S451" s="33"/>
      <c r="T451" s="21"/>
      <c r="U451" s="21"/>
      <c r="V451" s="21"/>
      <c r="W451" s="21"/>
      <c r="X451" s="21"/>
      <c r="Y451" s="21"/>
      <c r="Z451" s="21"/>
      <c r="AA451" s="21"/>
      <c r="AB451" s="21"/>
      <c r="AC451" s="21"/>
      <c r="AD451" s="21"/>
      <c r="AE451" s="21"/>
      <c r="AF451" s="21"/>
      <c r="AG451" s="21"/>
      <c r="AH451" s="21"/>
      <c r="AI451" s="21"/>
      <c r="AJ451" s="21"/>
      <c r="AK451" s="21"/>
      <c r="AL451" s="21"/>
      <c r="AM451" s="21"/>
      <c r="AN451" s="21"/>
      <c r="AO451" s="21"/>
      <c r="AP451" s="29"/>
      <c r="AQ451" s="29"/>
      <c r="AR451" s="21"/>
      <c r="AS451" s="22"/>
      <c r="AT451" s="21"/>
      <c r="AU451" s="21"/>
      <c r="AV451" s="21"/>
      <c r="AW451" s="21"/>
    </row>
    <row r="452" spans="1:49" ht="3.75" customHeight="1" x14ac:dyDescent="0.2">
      <c r="A452" s="21"/>
      <c r="B452" s="21"/>
      <c r="C452" s="21"/>
      <c r="D452" s="21"/>
      <c r="E452" s="21"/>
      <c r="F452" s="21"/>
      <c r="G452" s="21"/>
      <c r="H452" s="21"/>
      <c r="I452" s="21"/>
      <c r="J452" s="21"/>
      <c r="K452" s="21"/>
      <c r="L452" s="21"/>
      <c r="M452" s="21"/>
      <c r="N452" s="21"/>
      <c r="O452" s="21"/>
      <c r="P452" s="21"/>
      <c r="Q452" s="21"/>
      <c r="R452" s="21"/>
      <c r="S452" s="21"/>
      <c r="T452" s="21"/>
      <c r="U452" s="21"/>
      <c r="V452" s="21"/>
      <c r="W452" s="21"/>
      <c r="X452" s="21"/>
      <c r="Y452" s="21"/>
      <c r="Z452" s="21"/>
      <c r="AA452" s="21"/>
      <c r="AB452" s="21"/>
      <c r="AC452" s="21"/>
      <c r="AD452" s="21"/>
      <c r="AE452" s="21"/>
      <c r="AF452" s="21"/>
      <c r="AG452" s="21"/>
      <c r="AH452" s="21"/>
      <c r="AI452" s="21"/>
      <c r="AJ452" s="21"/>
      <c r="AK452" s="21"/>
      <c r="AL452" s="21"/>
      <c r="AM452" s="21"/>
      <c r="AN452" s="21"/>
      <c r="AO452" s="21"/>
      <c r="AP452" s="21"/>
      <c r="AQ452" s="21"/>
      <c r="AR452" s="21"/>
      <c r="AS452" s="21"/>
      <c r="AT452" s="21"/>
      <c r="AU452" s="21"/>
      <c r="AV452" s="21"/>
      <c r="AW452" s="21"/>
    </row>
    <row r="453" spans="1:49" x14ac:dyDescent="0.2">
      <c r="A453" s="35"/>
      <c r="B453" s="35"/>
      <c r="C453" s="21"/>
      <c r="D453" s="36"/>
      <c r="E453" s="36"/>
      <c r="F453" s="36"/>
      <c r="G453" s="36"/>
      <c r="H453" s="36"/>
      <c r="I453" s="36"/>
      <c r="J453" s="36"/>
      <c r="K453" s="21"/>
      <c r="L453" s="37"/>
      <c r="M453" s="37"/>
      <c r="N453" s="21"/>
      <c r="O453" s="27"/>
      <c r="P453" s="21"/>
      <c r="Q453" s="21"/>
      <c r="R453" s="33"/>
      <c r="S453" s="33"/>
      <c r="T453" s="21"/>
      <c r="U453" s="21"/>
      <c r="V453" s="21"/>
      <c r="W453" s="21"/>
      <c r="X453" s="21"/>
      <c r="Y453" s="21"/>
      <c r="Z453" s="21"/>
      <c r="AA453" s="21"/>
      <c r="AB453" s="21"/>
      <c r="AC453" s="21"/>
      <c r="AD453" s="21"/>
      <c r="AE453" s="21"/>
      <c r="AF453" s="21"/>
      <c r="AG453" s="21"/>
      <c r="AH453" s="21"/>
      <c r="AI453" s="21"/>
      <c r="AJ453" s="21"/>
      <c r="AK453" s="21"/>
      <c r="AL453" s="21"/>
      <c r="AM453" s="21"/>
      <c r="AN453" s="21"/>
      <c r="AO453" s="21"/>
      <c r="AP453" s="29"/>
      <c r="AQ453" s="29"/>
      <c r="AR453" s="21"/>
      <c r="AS453" s="22"/>
      <c r="AT453" s="21"/>
      <c r="AU453" s="21"/>
      <c r="AV453" s="21"/>
      <c r="AW453" s="21"/>
    </row>
    <row r="454" spans="1:49" ht="3" customHeight="1" x14ac:dyDescent="0.2">
      <c r="A454" s="21"/>
      <c r="B454" s="21"/>
      <c r="C454" s="21"/>
      <c r="D454" s="21"/>
      <c r="E454" s="21"/>
      <c r="F454" s="21"/>
      <c r="G454" s="21"/>
      <c r="H454" s="21"/>
      <c r="I454" s="21"/>
      <c r="J454" s="21"/>
      <c r="K454" s="21"/>
      <c r="L454" s="21"/>
      <c r="M454" s="21"/>
      <c r="N454" s="21"/>
      <c r="O454" s="21"/>
      <c r="P454" s="21"/>
      <c r="Q454" s="21"/>
      <c r="R454" s="21"/>
      <c r="S454" s="21"/>
      <c r="T454" s="21"/>
      <c r="U454" s="21"/>
      <c r="V454" s="21"/>
      <c r="W454" s="21"/>
      <c r="X454" s="21"/>
      <c r="Y454" s="21"/>
      <c r="Z454" s="21"/>
      <c r="AA454" s="21"/>
      <c r="AB454" s="21"/>
      <c r="AC454" s="21"/>
      <c r="AD454" s="21"/>
      <c r="AE454" s="21"/>
      <c r="AF454" s="21"/>
      <c r="AG454" s="21"/>
      <c r="AH454" s="21"/>
      <c r="AI454" s="21"/>
      <c r="AJ454" s="21"/>
      <c r="AK454" s="21"/>
      <c r="AL454" s="21"/>
      <c r="AM454" s="21"/>
      <c r="AN454" s="21"/>
      <c r="AO454" s="21"/>
      <c r="AP454" s="21"/>
      <c r="AQ454" s="21"/>
      <c r="AR454" s="21"/>
      <c r="AS454" s="21"/>
      <c r="AT454" s="21"/>
      <c r="AU454" s="21"/>
      <c r="AV454" s="21"/>
      <c r="AW454" s="21"/>
    </row>
    <row r="455" spans="1:49" x14ac:dyDescent="0.2">
      <c r="A455" s="35"/>
      <c r="B455" s="35"/>
      <c r="C455" s="21"/>
      <c r="D455" s="36"/>
      <c r="E455" s="36"/>
      <c r="F455" s="36"/>
      <c r="G455" s="36"/>
      <c r="H455" s="36"/>
      <c r="I455" s="36"/>
      <c r="J455" s="36"/>
      <c r="K455" s="21"/>
      <c r="L455" s="37"/>
      <c r="M455" s="37"/>
      <c r="N455" s="21"/>
      <c r="O455" s="27"/>
      <c r="P455" s="21"/>
      <c r="Q455" s="21"/>
      <c r="R455" s="33"/>
      <c r="S455" s="33"/>
      <c r="T455" s="21"/>
      <c r="U455" s="21"/>
      <c r="V455" s="21"/>
      <c r="W455" s="21"/>
      <c r="X455" s="21"/>
      <c r="Y455" s="21"/>
      <c r="Z455" s="21"/>
      <c r="AA455" s="21"/>
      <c r="AB455" s="21"/>
      <c r="AC455" s="21"/>
      <c r="AD455" s="21"/>
      <c r="AE455" s="21"/>
      <c r="AF455" s="21"/>
      <c r="AG455" s="21"/>
      <c r="AH455" s="21"/>
      <c r="AI455" s="21"/>
      <c r="AJ455" s="21"/>
      <c r="AK455" s="21"/>
      <c r="AL455" s="21"/>
      <c r="AM455" s="21"/>
      <c r="AN455" s="21"/>
      <c r="AO455" s="21"/>
      <c r="AP455" s="29"/>
      <c r="AQ455" s="29"/>
      <c r="AR455" s="21"/>
      <c r="AS455" s="22"/>
      <c r="AT455" s="21"/>
      <c r="AU455" s="21"/>
      <c r="AV455" s="21"/>
      <c r="AW455" s="21"/>
    </row>
    <row r="456" spans="1:49" ht="3.75" customHeight="1" x14ac:dyDescent="0.2">
      <c r="A456" s="21"/>
      <c r="B456" s="21"/>
      <c r="C456" s="21"/>
      <c r="D456" s="21"/>
      <c r="E456" s="21"/>
      <c r="F456" s="21"/>
      <c r="G456" s="21"/>
      <c r="H456" s="21"/>
      <c r="I456" s="21"/>
      <c r="J456" s="21"/>
      <c r="K456" s="21"/>
      <c r="L456" s="21"/>
      <c r="M456" s="21"/>
      <c r="N456" s="21"/>
      <c r="O456" s="21"/>
      <c r="P456" s="21"/>
      <c r="Q456" s="21"/>
      <c r="R456" s="21"/>
      <c r="S456" s="21"/>
      <c r="T456" s="21"/>
      <c r="U456" s="21"/>
      <c r="V456" s="21"/>
      <c r="W456" s="21"/>
      <c r="X456" s="21"/>
      <c r="Y456" s="21"/>
      <c r="Z456" s="21"/>
      <c r="AA456" s="21"/>
      <c r="AB456" s="21"/>
      <c r="AC456" s="21"/>
      <c r="AD456" s="21"/>
      <c r="AE456" s="21"/>
      <c r="AF456" s="21"/>
      <c r="AG456" s="21"/>
      <c r="AH456" s="21"/>
      <c r="AI456" s="21"/>
      <c r="AJ456" s="21"/>
      <c r="AK456" s="21"/>
      <c r="AL456" s="21"/>
      <c r="AM456" s="21"/>
      <c r="AN456" s="21"/>
      <c r="AO456" s="21"/>
      <c r="AP456" s="21"/>
      <c r="AQ456" s="21"/>
      <c r="AR456" s="21"/>
      <c r="AS456" s="21"/>
      <c r="AT456" s="21"/>
      <c r="AU456" s="21"/>
      <c r="AV456" s="21"/>
      <c r="AW456" s="21"/>
    </row>
    <row r="457" spans="1:49" x14ac:dyDescent="0.2">
      <c r="A457" s="35"/>
      <c r="B457" s="35"/>
      <c r="C457" s="21"/>
      <c r="D457" s="36"/>
      <c r="E457" s="36"/>
      <c r="F457" s="36"/>
      <c r="G457" s="36"/>
      <c r="H457" s="36"/>
      <c r="I457" s="36"/>
      <c r="J457" s="36"/>
      <c r="K457" s="21"/>
      <c r="L457" s="37"/>
      <c r="M457" s="37"/>
      <c r="N457" s="21"/>
      <c r="O457" s="27"/>
      <c r="P457" s="21"/>
      <c r="Q457" s="21"/>
      <c r="R457" s="33"/>
      <c r="S457" s="33"/>
      <c r="T457" s="21"/>
      <c r="U457" s="21"/>
      <c r="V457" s="21"/>
      <c r="W457" s="21"/>
      <c r="X457" s="21"/>
      <c r="Y457" s="21"/>
      <c r="Z457" s="21"/>
      <c r="AA457" s="21"/>
      <c r="AB457" s="21"/>
      <c r="AC457" s="21"/>
      <c r="AD457" s="21"/>
      <c r="AE457" s="21"/>
      <c r="AF457" s="21"/>
      <c r="AG457" s="21"/>
      <c r="AH457" s="21"/>
      <c r="AI457" s="21"/>
      <c r="AJ457" s="21"/>
      <c r="AK457" s="21"/>
      <c r="AL457" s="21"/>
      <c r="AM457" s="21"/>
      <c r="AN457" s="21"/>
      <c r="AO457" s="21"/>
      <c r="AP457" s="29"/>
      <c r="AQ457" s="29"/>
      <c r="AR457" s="21"/>
      <c r="AS457" s="22"/>
      <c r="AT457" s="21"/>
      <c r="AU457" s="21"/>
      <c r="AV457" s="21"/>
      <c r="AW457" s="21"/>
    </row>
    <row r="458" spans="1:49" ht="3" customHeight="1" x14ac:dyDescent="0.2">
      <c r="A458" s="21"/>
      <c r="B458" s="21"/>
      <c r="C458" s="21"/>
      <c r="D458" s="21"/>
      <c r="E458" s="21"/>
      <c r="F458" s="21"/>
      <c r="G458" s="21"/>
      <c r="H458" s="21"/>
      <c r="I458" s="21"/>
      <c r="J458" s="21"/>
      <c r="K458" s="21"/>
      <c r="L458" s="21"/>
      <c r="M458" s="21"/>
      <c r="N458" s="21"/>
      <c r="O458" s="21"/>
      <c r="P458" s="21"/>
      <c r="Q458" s="21"/>
      <c r="R458" s="21"/>
      <c r="S458" s="21"/>
      <c r="T458" s="21"/>
      <c r="U458" s="21"/>
      <c r="V458" s="21"/>
      <c r="W458" s="21"/>
      <c r="X458" s="21"/>
      <c r="Y458" s="21"/>
      <c r="Z458" s="21"/>
      <c r="AA458" s="21"/>
      <c r="AB458" s="21"/>
      <c r="AC458" s="21"/>
      <c r="AD458" s="21"/>
      <c r="AE458" s="21"/>
      <c r="AF458" s="21"/>
      <c r="AG458" s="21"/>
      <c r="AH458" s="21"/>
      <c r="AI458" s="21"/>
      <c r="AJ458" s="21"/>
      <c r="AK458" s="21"/>
      <c r="AL458" s="21"/>
      <c r="AM458" s="21"/>
      <c r="AN458" s="21"/>
      <c r="AO458" s="21"/>
      <c r="AP458" s="21"/>
      <c r="AQ458" s="21"/>
      <c r="AR458" s="21"/>
      <c r="AS458" s="21"/>
      <c r="AT458" s="21"/>
      <c r="AU458" s="21"/>
      <c r="AV458" s="21"/>
      <c r="AW458" s="21"/>
    </row>
    <row r="459" spans="1:49" x14ac:dyDescent="0.2">
      <c r="A459" s="35"/>
      <c r="B459" s="35"/>
      <c r="C459" s="21"/>
      <c r="D459" s="36"/>
      <c r="E459" s="36"/>
      <c r="F459" s="36"/>
      <c r="G459" s="36"/>
      <c r="H459" s="36"/>
      <c r="I459" s="36"/>
      <c r="J459" s="36"/>
      <c r="K459" s="21"/>
      <c r="L459" s="37"/>
      <c r="M459" s="37"/>
      <c r="N459" s="21"/>
      <c r="O459" s="27"/>
      <c r="P459" s="21"/>
      <c r="Q459" s="21"/>
      <c r="R459" s="33"/>
      <c r="S459" s="33"/>
      <c r="T459" s="21"/>
      <c r="U459" s="21"/>
      <c r="V459" s="21"/>
      <c r="W459" s="21"/>
      <c r="X459" s="21"/>
      <c r="Y459" s="21"/>
      <c r="Z459" s="21"/>
      <c r="AA459" s="21"/>
      <c r="AB459" s="21"/>
      <c r="AC459" s="21"/>
      <c r="AD459" s="21"/>
      <c r="AE459" s="21"/>
      <c r="AF459" s="21"/>
      <c r="AG459" s="21"/>
      <c r="AH459" s="21"/>
      <c r="AI459" s="21"/>
      <c r="AJ459" s="21"/>
      <c r="AK459" s="21"/>
      <c r="AL459" s="21"/>
      <c r="AM459" s="21"/>
      <c r="AN459" s="21"/>
      <c r="AO459" s="21"/>
      <c r="AP459" s="29"/>
      <c r="AQ459" s="29"/>
      <c r="AR459" s="21"/>
      <c r="AS459" s="22"/>
      <c r="AT459" s="21"/>
      <c r="AU459" s="21"/>
      <c r="AV459" s="21"/>
      <c r="AW459" s="21"/>
    </row>
    <row r="460" spans="1:49" ht="4.5" customHeight="1" x14ac:dyDescent="0.2">
      <c r="A460" s="21"/>
      <c r="B460" s="21"/>
      <c r="C460" s="21"/>
      <c r="D460" s="21"/>
      <c r="E460" s="21"/>
      <c r="F460" s="21"/>
      <c r="G460" s="21"/>
      <c r="H460" s="21"/>
      <c r="I460" s="21"/>
      <c r="J460" s="21"/>
      <c r="K460" s="21"/>
      <c r="L460" s="21"/>
      <c r="M460" s="21"/>
      <c r="N460" s="21"/>
      <c r="O460" s="21"/>
      <c r="P460" s="21"/>
      <c r="Q460" s="21"/>
      <c r="R460" s="21"/>
      <c r="S460" s="21"/>
      <c r="T460" s="21"/>
      <c r="U460" s="21"/>
      <c r="V460" s="21"/>
      <c r="W460" s="21"/>
      <c r="X460" s="21"/>
      <c r="Y460" s="21"/>
      <c r="Z460" s="21"/>
      <c r="AA460" s="21"/>
      <c r="AB460" s="21"/>
      <c r="AC460" s="21"/>
      <c r="AD460" s="21"/>
      <c r="AE460" s="21"/>
      <c r="AF460" s="21"/>
      <c r="AG460" s="21"/>
      <c r="AH460" s="21"/>
      <c r="AI460" s="21"/>
      <c r="AJ460" s="21"/>
      <c r="AK460" s="21"/>
      <c r="AL460" s="21"/>
      <c r="AM460" s="21"/>
      <c r="AN460" s="21"/>
      <c r="AO460" s="21"/>
      <c r="AP460" s="21"/>
      <c r="AQ460" s="21"/>
      <c r="AR460" s="21"/>
      <c r="AS460" s="21"/>
      <c r="AT460" s="21"/>
      <c r="AU460" s="21"/>
      <c r="AV460" s="21"/>
      <c r="AW460" s="21"/>
    </row>
    <row r="461" spans="1:49" x14ac:dyDescent="0.2">
      <c r="A461" s="35"/>
      <c r="B461" s="35"/>
      <c r="C461" s="21"/>
      <c r="D461" s="36"/>
      <c r="E461" s="36"/>
      <c r="F461" s="36"/>
      <c r="G461" s="36"/>
      <c r="H461" s="36"/>
      <c r="I461" s="36"/>
      <c r="J461" s="36"/>
      <c r="K461" s="21"/>
      <c r="L461" s="37"/>
      <c r="M461" s="37"/>
      <c r="N461" s="21"/>
      <c r="O461" s="27"/>
      <c r="P461" s="21"/>
      <c r="Q461" s="21"/>
      <c r="R461" s="33"/>
      <c r="S461" s="33"/>
      <c r="T461" s="21"/>
      <c r="U461" s="21"/>
      <c r="V461" s="21"/>
      <c r="W461" s="21"/>
      <c r="X461" s="21"/>
      <c r="Y461" s="21"/>
      <c r="Z461" s="21"/>
      <c r="AA461" s="21"/>
      <c r="AB461" s="21"/>
      <c r="AC461" s="21"/>
      <c r="AD461" s="21"/>
      <c r="AE461" s="21"/>
      <c r="AF461" s="21"/>
      <c r="AG461" s="21"/>
      <c r="AH461" s="21"/>
      <c r="AI461" s="21"/>
      <c r="AJ461" s="21"/>
      <c r="AK461" s="21"/>
      <c r="AL461" s="21"/>
      <c r="AM461" s="21"/>
      <c r="AN461" s="21"/>
      <c r="AO461" s="21"/>
      <c r="AP461" s="29"/>
      <c r="AQ461" s="29"/>
      <c r="AR461" s="21"/>
      <c r="AS461" s="22"/>
      <c r="AT461" s="21"/>
      <c r="AU461" s="21"/>
      <c r="AV461" s="21"/>
      <c r="AW461" s="21"/>
    </row>
    <row r="462" spans="1:49" ht="4.5" customHeight="1" x14ac:dyDescent="0.2">
      <c r="A462" s="21"/>
      <c r="B462" s="21"/>
      <c r="C462" s="21"/>
      <c r="D462" s="21"/>
      <c r="E462" s="21"/>
      <c r="F462" s="21"/>
      <c r="G462" s="21"/>
      <c r="H462" s="21"/>
      <c r="I462" s="21"/>
      <c r="J462" s="21"/>
      <c r="K462" s="21"/>
      <c r="L462" s="21"/>
      <c r="M462" s="21"/>
      <c r="N462" s="21"/>
      <c r="O462" s="21"/>
      <c r="P462" s="21"/>
      <c r="Q462" s="21"/>
      <c r="R462" s="21"/>
      <c r="S462" s="21"/>
      <c r="T462" s="21"/>
      <c r="U462" s="21"/>
      <c r="V462" s="21"/>
      <c r="W462" s="21"/>
      <c r="X462" s="21"/>
      <c r="Y462" s="21"/>
      <c r="Z462" s="21"/>
      <c r="AA462" s="21"/>
      <c r="AB462" s="21"/>
      <c r="AC462" s="21"/>
      <c r="AD462" s="21"/>
      <c r="AE462" s="21"/>
      <c r="AF462" s="21"/>
      <c r="AG462" s="21"/>
      <c r="AH462" s="21"/>
      <c r="AI462" s="21"/>
      <c r="AJ462" s="21"/>
      <c r="AK462" s="21"/>
      <c r="AL462" s="21"/>
      <c r="AM462" s="21"/>
      <c r="AN462" s="21"/>
      <c r="AO462" s="21"/>
      <c r="AP462" s="21"/>
      <c r="AQ462" s="21"/>
      <c r="AR462" s="21"/>
      <c r="AS462" s="22"/>
      <c r="AT462" s="21"/>
      <c r="AU462" s="21"/>
      <c r="AV462" s="21"/>
      <c r="AW462" s="21"/>
    </row>
    <row r="463" spans="1:49" x14ac:dyDescent="0.2">
      <c r="A463" s="35"/>
      <c r="B463" s="35"/>
      <c r="C463" s="21"/>
      <c r="D463" s="36"/>
      <c r="E463" s="36"/>
      <c r="F463" s="36"/>
      <c r="G463" s="36"/>
      <c r="H463" s="36"/>
      <c r="I463" s="36"/>
      <c r="J463" s="36"/>
      <c r="K463" s="21"/>
      <c r="L463" s="37"/>
      <c r="M463" s="37"/>
      <c r="N463" s="21"/>
      <c r="O463" s="27"/>
      <c r="P463" s="21"/>
      <c r="Q463" s="21"/>
      <c r="R463" s="33"/>
      <c r="S463" s="33"/>
      <c r="T463" s="21"/>
      <c r="U463" s="21"/>
      <c r="V463" s="21"/>
      <c r="W463" s="21"/>
      <c r="X463" s="21"/>
      <c r="Y463" s="21"/>
      <c r="Z463" s="21"/>
      <c r="AA463" s="21"/>
      <c r="AB463" s="21"/>
      <c r="AC463" s="21"/>
      <c r="AD463" s="21"/>
      <c r="AE463" s="21"/>
      <c r="AF463" s="21"/>
      <c r="AG463" s="21"/>
      <c r="AH463" s="21"/>
      <c r="AI463" s="21"/>
      <c r="AJ463" s="21"/>
      <c r="AK463" s="21"/>
      <c r="AL463" s="21"/>
      <c r="AM463" s="21"/>
      <c r="AN463" s="21"/>
      <c r="AO463" s="21"/>
      <c r="AP463" s="29"/>
      <c r="AQ463" s="29"/>
      <c r="AR463" s="21"/>
      <c r="AS463" s="22"/>
      <c r="AT463" s="21"/>
      <c r="AU463" s="21"/>
      <c r="AV463" s="21"/>
      <c r="AW463" s="21"/>
    </row>
    <row r="464" spans="1:49" ht="3" customHeight="1" x14ac:dyDescent="0.2">
      <c r="A464" s="21"/>
      <c r="B464" s="21"/>
      <c r="C464" s="21"/>
      <c r="D464" s="21"/>
      <c r="E464" s="21"/>
      <c r="F464" s="21"/>
      <c r="G464" s="21"/>
      <c r="H464" s="21"/>
      <c r="I464" s="21"/>
      <c r="J464" s="21"/>
      <c r="K464" s="21"/>
      <c r="L464" s="21"/>
      <c r="M464" s="21"/>
      <c r="N464" s="21"/>
      <c r="O464" s="21"/>
      <c r="P464" s="21"/>
      <c r="Q464" s="21"/>
      <c r="R464" s="21"/>
      <c r="S464" s="21"/>
      <c r="T464" s="21"/>
      <c r="U464" s="21"/>
      <c r="V464" s="21"/>
      <c r="W464" s="21"/>
      <c r="X464" s="21"/>
      <c r="Y464" s="21"/>
      <c r="Z464" s="21"/>
      <c r="AA464" s="21"/>
      <c r="AB464" s="21"/>
      <c r="AC464" s="21"/>
      <c r="AD464" s="21"/>
      <c r="AE464" s="21"/>
      <c r="AF464" s="21"/>
      <c r="AG464" s="21"/>
      <c r="AH464" s="21"/>
      <c r="AI464" s="21"/>
      <c r="AJ464" s="21"/>
      <c r="AK464" s="21"/>
      <c r="AL464" s="21"/>
      <c r="AM464" s="21"/>
      <c r="AN464" s="21"/>
      <c r="AO464" s="21"/>
      <c r="AP464" s="21"/>
      <c r="AQ464" s="21"/>
      <c r="AR464" s="21"/>
      <c r="AS464" s="21"/>
      <c r="AT464" s="21"/>
      <c r="AU464" s="21"/>
      <c r="AV464" s="21"/>
      <c r="AW464" s="21"/>
    </row>
    <row r="465" spans="1:49" x14ac:dyDescent="0.2">
      <c r="A465" s="35"/>
      <c r="B465" s="35"/>
      <c r="C465" s="21"/>
      <c r="D465" s="36"/>
      <c r="E465" s="36"/>
      <c r="F465" s="36"/>
      <c r="G465" s="36"/>
      <c r="H465" s="36"/>
      <c r="I465" s="36"/>
      <c r="J465" s="36"/>
      <c r="K465" s="21"/>
      <c r="L465" s="37"/>
      <c r="M465" s="37"/>
      <c r="N465" s="21"/>
      <c r="O465" s="27"/>
      <c r="P465" s="21"/>
      <c r="Q465" s="21"/>
      <c r="R465" s="33"/>
      <c r="S465" s="33"/>
      <c r="T465" s="21"/>
      <c r="U465" s="21"/>
      <c r="V465" s="21"/>
      <c r="W465" s="21"/>
      <c r="X465" s="21"/>
      <c r="Y465" s="21"/>
      <c r="Z465" s="21"/>
      <c r="AA465" s="21"/>
      <c r="AB465" s="21"/>
      <c r="AC465" s="21"/>
      <c r="AD465" s="21"/>
      <c r="AE465" s="21"/>
      <c r="AF465" s="21"/>
      <c r="AG465" s="21"/>
      <c r="AH465" s="21"/>
      <c r="AI465" s="21"/>
      <c r="AJ465" s="21"/>
      <c r="AK465" s="21"/>
      <c r="AL465" s="21"/>
      <c r="AM465" s="21"/>
      <c r="AN465" s="21"/>
      <c r="AO465" s="21"/>
      <c r="AP465" s="29"/>
      <c r="AQ465" s="29"/>
      <c r="AR465" s="21"/>
      <c r="AS465" s="22"/>
      <c r="AT465" s="21"/>
      <c r="AU465" s="21"/>
      <c r="AV465" s="21"/>
      <c r="AW465" s="21"/>
    </row>
    <row r="466" spans="1:49" ht="3" customHeight="1" x14ac:dyDescent="0.2">
      <c r="A466" s="21"/>
      <c r="B466" s="21"/>
      <c r="C466" s="21"/>
      <c r="D466" s="21"/>
      <c r="E466" s="21"/>
      <c r="F466" s="21"/>
      <c r="G466" s="21"/>
      <c r="H466" s="21"/>
      <c r="I466" s="21"/>
      <c r="J466" s="21"/>
      <c r="K466" s="21"/>
      <c r="L466" s="21"/>
      <c r="M466" s="21"/>
      <c r="N466" s="21"/>
      <c r="O466" s="21"/>
      <c r="P466" s="21"/>
      <c r="Q466" s="21"/>
      <c r="R466" s="21"/>
      <c r="S466" s="21"/>
      <c r="T466" s="21"/>
      <c r="U466" s="21"/>
      <c r="V466" s="21"/>
      <c r="W466" s="21"/>
      <c r="X466" s="21"/>
      <c r="Y466" s="21"/>
      <c r="Z466" s="21"/>
      <c r="AA466" s="21"/>
      <c r="AB466" s="21"/>
      <c r="AC466" s="21"/>
      <c r="AD466" s="21"/>
      <c r="AE466" s="21"/>
      <c r="AF466" s="21"/>
      <c r="AG466" s="21"/>
      <c r="AH466" s="21"/>
      <c r="AI466" s="21"/>
      <c r="AJ466" s="21"/>
      <c r="AK466" s="21"/>
      <c r="AL466" s="21"/>
      <c r="AM466" s="21"/>
      <c r="AN466" s="21"/>
      <c r="AO466" s="21"/>
      <c r="AP466" s="21"/>
      <c r="AQ466" s="21"/>
      <c r="AR466" s="21"/>
      <c r="AS466" s="21"/>
      <c r="AT466" s="21"/>
      <c r="AU466" s="21"/>
      <c r="AV466" s="21"/>
      <c r="AW466" s="21"/>
    </row>
    <row r="467" spans="1:49" x14ac:dyDescent="0.2">
      <c r="A467" s="35"/>
      <c r="B467" s="35"/>
      <c r="C467" s="21"/>
      <c r="D467" s="36"/>
      <c r="E467" s="36"/>
      <c r="F467" s="36"/>
      <c r="G467" s="36"/>
      <c r="H467" s="36"/>
      <c r="I467" s="36"/>
      <c r="J467" s="36"/>
      <c r="K467" s="21"/>
      <c r="L467" s="37"/>
      <c r="M467" s="37"/>
      <c r="N467" s="21"/>
      <c r="O467" s="27"/>
      <c r="P467" s="21"/>
      <c r="Q467" s="21"/>
      <c r="R467" s="33"/>
      <c r="S467" s="33"/>
      <c r="T467" s="21"/>
      <c r="U467" s="21"/>
      <c r="V467" s="21"/>
      <c r="W467" s="21"/>
      <c r="X467" s="21"/>
      <c r="Y467" s="21"/>
      <c r="Z467" s="21"/>
      <c r="AA467" s="21"/>
      <c r="AB467" s="21"/>
      <c r="AC467" s="21"/>
      <c r="AD467" s="21"/>
      <c r="AE467" s="21"/>
      <c r="AF467" s="21"/>
      <c r="AG467" s="21"/>
      <c r="AH467" s="21"/>
      <c r="AI467" s="21"/>
      <c r="AJ467" s="21"/>
      <c r="AK467" s="21"/>
      <c r="AL467" s="21"/>
      <c r="AM467" s="21"/>
      <c r="AN467" s="21"/>
      <c r="AO467" s="21"/>
      <c r="AP467" s="29"/>
      <c r="AQ467" s="29"/>
      <c r="AR467" s="21"/>
      <c r="AS467" s="22"/>
      <c r="AT467" s="21"/>
      <c r="AU467" s="21"/>
      <c r="AV467" s="21"/>
      <c r="AW467" s="21"/>
    </row>
    <row r="468" spans="1:49" ht="3" customHeight="1" x14ac:dyDescent="0.2">
      <c r="A468" s="21"/>
      <c r="B468" s="21"/>
      <c r="C468" s="21"/>
      <c r="D468" s="21"/>
      <c r="E468" s="21"/>
      <c r="F468" s="21"/>
      <c r="G468" s="21"/>
      <c r="H468" s="21"/>
      <c r="I468" s="21"/>
      <c r="J468" s="21"/>
      <c r="K468" s="21"/>
      <c r="L468" s="21"/>
      <c r="M468" s="21"/>
      <c r="N468" s="21"/>
      <c r="O468" s="21"/>
      <c r="P468" s="21"/>
      <c r="Q468" s="21"/>
      <c r="R468" s="21"/>
      <c r="S468" s="21"/>
      <c r="T468" s="21"/>
      <c r="U468" s="21"/>
      <c r="V468" s="21"/>
      <c r="W468" s="21"/>
      <c r="X468" s="21"/>
      <c r="Y468" s="21"/>
      <c r="Z468" s="21"/>
      <c r="AA468" s="21"/>
      <c r="AB468" s="21"/>
      <c r="AC468" s="21"/>
      <c r="AD468" s="21"/>
      <c r="AE468" s="21"/>
      <c r="AF468" s="21"/>
      <c r="AG468" s="21"/>
      <c r="AH468" s="21"/>
      <c r="AI468" s="21"/>
      <c r="AJ468" s="21"/>
      <c r="AK468" s="21"/>
      <c r="AL468" s="21"/>
      <c r="AM468" s="21"/>
      <c r="AN468" s="21"/>
      <c r="AO468" s="21"/>
      <c r="AP468" s="21"/>
      <c r="AQ468" s="21"/>
      <c r="AR468" s="21"/>
      <c r="AS468" s="21"/>
      <c r="AT468" s="21"/>
      <c r="AU468" s="21"/>
      <c r="AV468" s="21"/>
      <c r="AW468" s="21"/>
    </row>
    <row r="469" spans="1:49" x14ac:dyDescent="0.2">
      <c r="A469" s="35"/>
      <c r="B469" s="35"/>
      <c r="C469" s="21"/>
      <c r="D469" s="36"/>
      <c r="E469" s="36"/>
      <c r="F469" s="36"/>
      <c r="G469" s="36"/>
      <c r="H469" s="36"/>
      <c r="I469" s="36"/>
      <c r="J469" s="36"/>
      <c r="K469" s="21"/>
      <c r="L469" s="37"/>
      <c r="M469" s="37"/>
      <c r="N469" s="21"/>
      <c r="O469" s="27"/>
      <c r="P469" s="21"/>
      <c r="Q469" s="21"/>
      <c r="R469" s="33"/>
      <c r="S469" s="33"/>
      <c r="T469" s="21"/>
      <c r="U469" s="21"/>
      <c r="V469" s="21"/>
      <c r="W469" s="21"/>
      <c r="X469" s="21"/>
      <c r="Y469" s="21"/>
      <c r="Z469" s="21"/>
      <c r="AA469" s="21"/>
      <c r="AB469" s="21"/>
      <c r="AC469" s="21"/>
      <c r="AD469" s="21"/>
      <c r="AE469" s="21"/>
      <c r="AF469" s="21"/>
      <c r="AG469" s="21"/>
      <c r="AH469" s="21"/>
      <c r="AI469" s="21"/>
      <c r="AJ469" s="21"/>
      <c r="AK469" s="21"/>
      <c r="AL469" s="21"/>
      <c r="AM469" s="21"/>
      <c r="AN469" s="21"/>
      <c r="AO469" s="21"/>
      <c r="AP469" s="29"/>
      <c r="AQ469" s="29"/>
      <c r="AR469" s="21"/>
      <c r="AS469" s="22"/>
      <c r="AT469" s="21"/>
      <c r="AU469" s="21"/>
      <c r="AV469" s="21"/>
      <c r="AW469" s="21"/>
    </row>
    <row r="470" spans="1:49" ht="3" customHeight="1" x14ac:dyDescent="0.2">
      <c r="A470" s="21"/>
      <c r="B470" s="21"/>
      <c r="C470" s="21"/>
      <c r="D470" s="21"/>
      <c r="E470" s="21"/>
      <c r="F470" s="21"/>
      <c r="G470" s="21"/>
      <c r="H470" s="21"/>
      <c r="I470" s="21"/>
      <c r="J470" s="21"/>
      <c r="K470" s="21"/>
      <c r="L470" s="21"/>
      <c r="M470" s="21"/>
      <c r="N470" s="21"/>
      <c r="O470" s="21"/>
      <c r="P470" s="21"/>
      <c r="Q470" s="21"/>
      <c r="R470" s="21"/>
      <c r="S470" s="21"/>
      <c r="T470" s="21"/>
      <c r="U470" s="21"/>
      <c r="V470" s="21"/>
      <c r="W470" s="21"/>
      <c r="X470" s="21"/>
      <c r="Y470" s="21"/>
      <c r="Z470" s="21"/>
      <c r="AA470" s="21"/>
      <c r="AB470" s="21"/>
      <c r="AC470" s="21"/>
      <c r="AD470" s="21"/>
      <c r="AE470" s="21"/>
      <c r="AF470" s="21"/>
      <c r="AG470" s="21"/>
      <c r="AH470" s="21"/>
      <c r="AI470" s="21"/>
      <c r="AJ470" s="21"/>
      <c r="AK470" s="21"/>
      <c r="AL470" s="21"/>
      <c r="AM470" s="21"/>
      <c r="AN470" s="21"/>
      <c r="AO470" s="21"/>
      <c r="AP470" s="21"/>
      <c r="AQ470" s="21"/>
      <c r="AR470" s="21"/>
      <c r="AS470" s="21"/>
      <c r="AT470" s="21"/>
      <c r="AU470" s="21"/>
      <c r="AV470" s="21"/>
      <c r="AW470" s="21"/>
    </row>
    <row r="471" spans="1:49" x14ac:dyDescent="0.2">
      <c r="A471" s="35"/>
      <c r="B471" s="35"/>
      <c r="C471" s="21"/>
      <c r="D471" s="36"/>
      <c r="E471" s="36"/>
      <c r="F471" s="36"/>
      <c r="G471" s="36"/>
      <c r="H471" s="36"/>
      <c r="I471" s="36"/>
      <c r="J471" s="36"/>
      <c r="K471" s="21"/>
      <c r="L471" s="37"/>
      <c r="M471" s="37"/>
      <c r="N471" s="21"/>
      <c r="O471" s="27"/>
      <c r="P471" s="21"/>
      <c r="Q471" s="21"/>
      <c r="R471" s="33"/>
      <c r="S471" s="33"/>
      <c r="T471" s="21"/>
      <c r="U471" s="21"/>
      <c r="V471" s="21"/>
      <c r="W471" s="21"/>
      <c r="X471" s="21"/>
      <c r="Y471" s="21"/>
      <c r="Z471" s="21"/>
      <c r="AA471" s="21"/>
      <c r="AB471" s="21"/>
      <c r="AC471" s="21"/>
      <c r="AD471" s="21"/>
      <c r="AE471" s="21"/>
      <c r="AF471" s="21"/>
      <c r="AG471" s="21"/>
      <c r="AH471" s="21"/>
      <c r="AI471" s="21"/>
      <c r="AJ471" s="21"/>
      <c r="AK471" s="21"/>
      <c r="AL471" s="21"/>
      <c r="AM471" s="21"/>
      <c r="AN471" s="21"/>
      <c r="AO471" s="21"/>
      <c r="AP471" s="29"/>
      <c r="AQ471" s="29"/>
      <c r="AR471" s="21"/>
      <c r="AS471" s="22"/>
      <c r="AT471" s="21"/>
      <c r="AU471" s="21"/>
      <c r="AV471" s="21"/>
      <c r="AW471" s="21"/>
    </row>
    <row r="472" spans="1:49" ht="3" customHeight="1" x14ac:dyDescent="0.2">
      <c r="A472" s="21"/>
      <c r="B472" s="21"/>
      <c r="C472" s="21"/>
      <c r="D472" s="21"/>
      <c r="E472" s="21"/>
      <c r="F472" s="21"/>
      <c r="G472" s="21"/>
      <c r="H472" s="21"/>
      <c r="I472" s="21"/>
      <c r="J472" s="21"/>
      <c r="K472" s="21"/>
      <c r="L472" s="21"/>
      <c r="M472" s="21"/>
      <c r="N472" s="21"/>
      <c r="O472" s="21"/>
      <c r="P472" s="21"/>
      <c r="Q472" s="21"/>
      <c r="R472" s="21"/>
      <c r="S472" s="21"/>
      <c r="T472" s="21"/>
      <c r="U472" s="21"/>
      <c r="V472" s="21"/>
      <c r="W472" s="21"/>
      <c r="X472" s="21"/>
      <c r="Y472" s="21"/>
      <c r="Z472" s="21"/>
      <c r="AA472" s="21"/>
      <c r="AB472" s="21"/>
      <c r="AC472" s="21"/>
      <c r="AD472" s="21"/>
      <c r="AE472" s="21"/>
      <c r="AF472" s="21"/>
      <c r="AG472" s="21"/>
      <c r="AH472" s="21"/>
      <c r="AI472" s="21"/>
      <c r="AJ472" s="21"/>
      <c r="AK472" s="21"/>
      <c r="AL472" s="21"/>
      <c r="AM472" s="21"/>
      <c r="AN472" s="21"/>
      <c r="AO472" s="21"/>
      <c r="AP472" s="21"/>
      <c r="AQ472" s="21"/>
      <c r="AR472" s="21"/>
      <c r="AS472" s="21"/>
      <c r="AT472" s="21"/>
      <c r="AU472" s="21"/>
      <c r="AV472" s="21"/>
      <c r="AW472" s="21"/>
    </row>
    <row r="473" spans="1:49" x14ac:dyDescent="0.2">
      <c r="A473" s="35"/>
      <c r="B473" s="35"/>
      <c r="C473" s="21"/>
      <c r="D473" s="36"/>
      <c r="E473" s="36"/>
      <c r="F473" s="36"/>
      <c r="G473" s="36"/>
      <c r="H473" s="36"/>
      <c r="I473" s="36"/>
      <c r="J473" s="36"/>
      <c r="K473" s="21"/>
      <c r="L473" s="37"/>
      <c r="M473" s="37"/>
      <c r="N473" s="21"/>
      <c r="O473" s="27"/>
      <c r="P473" s="21"/>
      <c r="Q473" s="21"/>
      <c r="R473" s="33"/>
      <c r="S473" s="33"/>
      <c r="T473" s="21"/>
      <c r="U473" s="21"/>
      <c r="V473" s="21"/>
      <c r="W473" s="21"/>
      <c r="X473" s="21"/>
      <c r="Y473" s="21"/>
      <c r="Z473" s="21"/>
      <c r="AA473" s="21"/>
      <c r="AB473" s="21"/>
      <c r="AC473" s="21"/>
      <c r="AD473" s="21"/>
      <c r="AE473" s="21"/>
      <c r="AF473" s="21"/>
      <c r="AG473" s="21"/>
      <c r="AH473" s="21"/>
      <c r="AI473" s="21"/>
      <c r="AJ473" s="21"/>
      <c r="AK473" s="21"/>
      <c r="AL473" s="21"/>
      <c r="AM473" s="21"/>
      <c r="AN473" s="21"/>
      <c r="AO473" s="21"/>
      <c r="AP473" s="29"/>
      <c r="AQ473" s="29"/>
      <c r="AR473" s="21"/>
      <c r="AS473" s="22"/>
      <c r="AT473" s="21"/>
      <c r="AU473" s="21"/>
      <c r="AV473" s="21"/>
      <c r="AW473" s="21"/>
    </row>
    <row r="474" spans="1:49" ht="3.75" customHeight="1" x14ac:dyDescent="0.2">
      <c r="A474" s="21"/>
      <c r="B474" s="21"/>
      <c r="C474" s="21"/>
      <c r="D474" s="21"/>
      <c r="E474" s="21"/>
      <c r="F474" s="21"/>
      <c r="G474" s="21"/>
      <c r="H474" s="21"/>
      <c r="I474" s="21"/>
      <c r="J474" s="21"/>
      <c r="K474" s="21"/>
      <c r="L474" s="21"/>
      <c r="M474" s="21"/>
      <c r="N474" s="21"/>
      <c r="O474" s="21"/>
      <c r="P474" s="21"/>
      <c r="Q474" s="21"/>
      <c r="R474" s="21"/>
      <c r="S474" s="21"/>
      <c r="T474" s="21"/>
      <c r="U474" s="21"/>
      <c r="V474" s="21"/>
      <c r="W474" s="21"/>
      <c r="X474" s="21"/>
      <c r="Y474" s="21"/>
      <c r="Z474" s="21"/>
      <c r="AA474" s="21"/>
      <c r="AB474" s="21"/>
      <c r="AC474" s="21"/>
      <c r="AD474" s="21"/>
      <c r="AE474" s="21"/>
      <c r="AF474" s="21"/>
      <c r="AG474" s="21"/>
      <c r="AH474" s="21"/>
      <c r="AI474" s="21"/>
      <c r="AJ474" s="21"/>
      <c r="AK474" s="21"/>
      <c r="AL474" s="21"/>
      <c r="AM474" s="21"/>
      <c r="AN474" s="21"/>
      <c r="AO474" s="21"/>
      <c r="AP474" s="21"/>
      <c r="AQ474" s="21"/>
      <c r="AR474" s="21"/>
      <c r="AS474" s="21"/>
      <c r="AT474" s="21"/>
      <c r="AU474" s="21"/>
      <c r="AV474" s="21"/>
      <c r="AW474" s="21"/>
    </row>
    <row r="475" spans="1:49" x14ac:dyDescent="0.2">
      <c r="A475" s="35"/>
      <c r="B475" s="35"/>
      <c r="C475" s="21"/>
      <c r="D475" s="36"/>
      <c r="E475" s="36"/>
      <c r="F475" s="36"/>
      <c r="G475" s="36"/>
      <c r="H475" s="36"/>
      <c r="I475" s="36"/>
      <c r="J475" s="36"/>
      <c r="K475" s="21"/>
      <c r="L475" s="37"/>
      <c r="M475" s="37"/>
      <c r="N475" s="21"/>
      <c r="O475" s="27"/>
      <c r="P475" s="21"/>
      <c r="Q475" s="21"/>
      <c r="R475" s="33"/>
      <c r="S475" s="33"/>
      <c r="T475" s="21"/>
      <c r="U475" s="21"/>
      <c r="V475" s="21"/>
      <c r="W475" s="21"/>
      <c r="X475" s="21"/>
      <c r="Y475" s="21"/>
      <c r="Z475" s="21"/>
      <c r="AA475" s="21"/>
      <c r="AB475" s="21"/>
      <c r="AC475" s="21"/>
      <c r="AD475" s="21"/>
      <c r="AE475" s="21"/>
      <c r="AF475" s="21"/>
      <c r="AG475" s="21"/>
      <c r="AH475" s="21"/>
      <c r="AI475" s="21"/>
      <c r="AJ475" s="21"/>
      <c r="AK475" s="21"/>
      <c r="AL475" s="21"/>
      <c r="AM475" s="21"/>
      <c r="AN475" s="21"/>
      <c r="AO475" s="21"/>
      <c r="AP475" s="29"/>
      <c r="AQ475" s="29"/>
      <c r="AR475" s="21"/>
      <c r="AS475" s="22"/>
      <c r="AT475" s="21"/>
      <c r="AU475" s="21"/>
      <c r="AV475" s="21"/>
      <c r="AW475" s="21"/>
    </row>
    <row r="476" spans="1:49" ht="3" customHeight="1" x14ac:dyDescent="0.2">
      <c r="A476" s="21"/>
      <c r="B476" s="21"/>
      <c r="C476" s="21"/>
      <c r="D476" s="21"/>
      <c r="E476" s="21"/>
      <c r="F476" s="21"/>
      <c r="G476" s="21"/>
      <c r="H476" s="21"/>
      <c r="I476" s="21"/>
      <c r="J476" s="21"/>
      <c r="K476" s="21"/>
      <c r="L476" s="21"/>
      <c r="M476" s="21"/>
      <c r="N476" s="21"/>
      <c r="O476" s="21"/>
      <c r="P476" s="21"/>
      <c r="Q476" s="21"/>
      <c r="R476" s="21"/>
      <c r="S476" s="21"/>
      <c r="T476" s="21"/>
      <c r="U476" s="21"/>
      <c r="V476" s="21"/>
      <c r="W476" s="21"/>
      <c r="X476" s="21"/>
      <c r="Y476" s="21"/>
      <c r="Z476" s="21"/>
      <c r="AA476" s="21"/>
      <c r="AB476" s="21"/>
      <c r="AC476" s="21"/>
      <c r="AD476" s="21"/>
      <c r="AE476" s="21"/>
      <c r="AF476" s="21"/>
      <c r="AG476" s="21"/>
      <c r="AH476" s="21"/>
      <c r="AI476" s="21"/>
      <c r="AJ476" s="21"/>
      <c r="AK476" s="21"/>
      <c r="AL476" s="21"/>
      <c r="AM476" s="21"/>
      <c r="AN476" s="21"/>
      <c r="AO476" s="21"/>
      <c r="AP476" s="21"/>
      <c r="AQ476" s="21"/>
      <c r="AR476" s="21"/>
      <c r="AS476" s="21"/>
      <c r="AT476" s="21"/>
      <c r="AU476" s="21"/>
      <c r="AV476" s="21"/>
      <c r="AW476" s="21"/>
    </row>
    <row r="477" spans="1:49" x14ac:dyDescent="0.2">
      <c r="A477" s="35"/>
      <c r="B477" s="35"/>
      <c r="C477" s="21"/>
      <c r="D477" s="36"/>
      <c r="E477" s="36"/>
      <c r="F477" s="36"/>
      <c r="G477" s="36"/>
      <c r="H477" s="36"/>
      <c r="I477" s="36"/>
      <c r="J477" s="36"/>
      <c r="K477" s="21"/>
      <c r="L477" s="37"/>
      <c r="M477" s="37"/>
      <c r="N477" s="21"/>
      <c r="O477" s="27"/>
      <c r="P477" s="21"/>
      <c r="Q477" s="21"/>
      <c r="R477" s="33"/>
      <c r="S477" s="33"/>
      <c r="T477" s="21"/>
      <c r="U477" s="21"/>
      <c r="V477" s="21"/>
      <c r="W477" s="21"/>
      <c r="X477" s="21"/>
      <c r="Y477" s="21"/>
      <c r="Z477" s="21"/>
      <c r="AA477" s="21"/>
      <c r="AB477" s="21"/>
      <c r="AC477" s="21"/>
      <c r="AD477" s="21"/>
      <c r="AE477" s="21"/>
      <c r="AF477" s="21"/>
      <c r="AG477" s="21"/>
      <c r="AH477" s="21"/>
      <c r="AI477" s="21"/>
      <c r="AJ477" s="21"/>
      <c r="AK477" s="21"/>
      <c r="AL477" s="21"/>
      <c r="AM477" s="21"/>
      <c r="AN477" s="21"/>
      <c r="AO477" s="21"/>
      <c r="AP477" s="29"/>
      <c r="AQ477" s="29"/>
      <c r="AR477" s="21"/>
      <c r="AS477" s="22"/>
      <c r="AT477" s="21"/>
      <c r="AU477" s="21"/>
      <c r="AV477" s="21"/>
      <c r="AW477" s="21"/>
    </row>
    <row r="478" spans="1:49" ht="3.75" customHeight="1" x14ac:dyDescent="0.2">
      <c r="A478" s="21"/>
      <c r="B478" s="21"/>
      <c r="C478" s="21"/>
      <c r="D478" s="21"/>
      <c r="E478" s="21"/>
      <c r="F478" s="21"/>
      <c r="G478" s="21"/>
      <c r="H478" s="21"/>
      <c r="I478" s="21"/>
      <c r="J478" s="21"/>
      <c r="K478" s="21"/>
      <c r="L478" s="21"/>
      <c r="M478" s="21"/>
      <c r="N478" s="21"/>
      <c r="O478" s="21"/>
      <c r="P478" s="21"/>
      <c r="Q478" s="21"/>
      <c r="R478" s="21"/>
      <c r="S478" s="21"/>
      <c r="T478" s="21"/>
      <c r="U478" s="21"/>
      <c r="V478" s="21"/>
      <c r="W478" s="21"/>
      <c r="X478" s="21"/>
      <c r="Y478" s="21"/>
      <c r="Z478" s="21"/>
      <c r="AA478" s="21"/>
      <c r="AB478" s="21"/>
      <c r="AC478" s="21"/>
      <c r="AD478" s="21"/>
      <c r="AE478" s="21"/>
      <c r="AF478" s="21"/>
      <c r="AG478" s="21"/>
      <c r="AH478" s="21"/>
      <c r="AI478" s="21"/>
      <c r="AJ478" s="21"/>
      <c r="AK478" s="21"/>
      <c r="AL478" s="21"/>
      <c r="AM478" s="21"/>
      <c r="AN478" s="21"/>
      <c r="AO478" s="21"/>
      <c r="AP478" s="21"/>
      <c r="AQ478" s="21"/>
      <c r="AR478" s="21"/>
      <c r="AS478" s="21"/>
      <c r="AT478" s="21"/>
      <c r="AU478" s="21"/>
      <c r="AV478" s="21"/>
      <c r="AW478" s="21"/>
    </row>
    <row r="479" spans="1:49" x14ac:dyDescent="0.2">
      <c r="A479" s="35"/>
      <c r="B479" s="35"/>
      <c r="C479" s="21"/>
      <c r="D479" s="36"/>
      <c r="E479" s="36"/>
      <c r="F479" s="36"/>
      <c r="G479" s="36"/>
      <c r="H479" s="36"/>
      <c r="I479" s="36"/>
      <c r="J479" s="36"/>
      <c r="K479" s="21"/>
      <c r="L479" s="37"/>
      <c r="M479" s="37"/>
      <c r="N479" s="21"/>
      <c r="O479" s="27"/>
      <c r="P479" s="21"/>
      <c r="Q479" s="21"/>
      <c r="R479" s="33"/>
      <c r="S479" s="33"/>
      <c r="T479" s="21"/>
      <c r="U479" s="21"/>
      <c r="V479" s="21"/>
      <c r="W479" s="21"/>
      <c r="X479" s="21"/>
      <c r="Y479" s="21"/>
      <c r="Z479" s="21"/>
      <c r="AA479" s="21"/>
      <c r="AB479" s="21"/>
      <c r="AC479" s="21"/>
      <c r="AD479" s="21"/>
      <c r="AE479" s="21"/>
      <c r="AF479" s="21"/>
      <c r="AG479" s="21"/>
      <c r="AH479" s="21"/>
      <c r="AI479" s="21"/>
      <c r="AJ479" s="21"/>
      <c r="AK479" s="21"/>
      <c r="AL479" s="21"/>
      <c r="AM479" s="21"/>
      <c r="AN479" s="21"/>
      <c r="AO479" s="21"/>
      <c r="AP479" s="29"/>
      <c r="AQ479" s="29"/>
      <c r="AR479" s="21"/>
      <c r="AS479" s="22"/>
      <c r="AT479" s="21"/>
      <c r="AU479" s="21"/>
      <c r="AV479" s="21"/>
      <c r="AW479" s="21"/>
    </row>
    <row r="480" spans="1:49" ht="2.25" customHeight="1" x14ac:dyDescent="0.2">
      <c r="A480" s="21"/>
      <c r="B480" s="21"/>
      <c r="C480" s="21"/>
      <c r="D480" s="21"/>
      <c r="E480" s="21"/>
      <c r="F480" s="21"/>
      <c r="G480" s="21"/>
      <c r="H480" s="21"/>
      <c r="I480" s="21"/>
      <c r="J480" s="21"/>
      <c r="K480" s="21"/>
      <c r="L480" s="21"/>
      <c r="M480" s="21"/>
      <c r="N480" s="21"/>
      <c r="O480" s="21"/>
      <c r="P480" s="21"/>
      <c r="Q480" s="21"/>
      <c r="R480" s="21"/>
      <c r="S480" s="21"/>
      <c r="T480" s="21"/>
      <c r="U480" s="21"/>
      <c r="V480" s="21"/>
      <c r="W480" s="21"/>
      <c r="X480" s="21"/>
      <c r="Y480" s="21"/>
      <c r="Z480" s="21"/>
      <c r="AA480" s="21"/>
      <c r="AB480" s="21"/>
      <c r="AC480" s="21"/>
      <c r="AD480" s="21"/>
      <c r="AE480" s="21"/>
      <c r="AF480" s="21"/>
      <c r="AG480" s="21"/>
      <c r="AH480" s="21"/>
      <c r="AI480" s="21"/>
      <c r="AJ480" s="21"/>
      <c r="AK480" s="21"/>
      <c r="AL480" s="21"/>
      <c r="AM480" s="21"/>
      <c r="AN480" s="21"/>
      <c r="AO480" s="21"/>
      <c r="AP480" s="21"/>
      <c r="AQ480" s="21"/>
      <c r="AR480" s="21"/>
      <c r="AS480" s="21"/>
      <c r="AT480" s="21"/>
      <c r="AU480" s="21"/>
      <c r="AV480" s="21"/>
      <c r="AW480" s="21"/>
    </row>
    <row r="481" spans="1:49" x14ac:dyDescent="0.2">
      <c r="A481" s="35"/>
      <c r="B481" s="35"/>
      <c r="C481" s="21"/>
      <c r="D481" s="36"/>
      <c r="E481" s="36"/>
      <c r="F481" s="36"/>
      <c r="G481" s="36"/>
      <c r="H481" s="36"/>
      <c r="I481" s="36"/>
      <c r="J481" s="36"/>
      <c r="K481" s="21"/>
      <c r="L481" s="37"/>
      <c r="M481" s="37"/>
      <c r="N481" s="21"/>
      <c r="O481" s="27"/>
      <c r="P481" s="21"/>
      <c r="Q481" s="21"/>
      <c r="R481" s="33"/>
      <c r="S481" s="33"/>
      <c r="T481" s="21"/>
      <c r="U481" s="21"/>
      <c r="V481" s="21"/>
      <c r="W481" s="21"/>
      <c r="X481" s="21"/>
      <c r="Y481" s="21"/>
      <c r="Z481" s="21"/>
      <c r="AA481" s="21"/>
      <c r="AB481" s="21"/>
      <c r="AC481" s="21"/>
      <c r="AD481" s="21"/>
      <c r="AE481" s="21"/>
      <c r="AF481" s="21"/>
      <c r="AG481" s="21"/>
      <c r="AH481" s="21"/>
      <c r="AI481" s="21"/>
      <c r="AJ481" s="21"/>
      <c r="AK481" s="21"/>
      <c r="AL481" s="21"/>
      <c r="AM481" s="21"/>
      <c r="AN481" s="21"/>
      <c r="AO481" s="21"/>
      <c r="AP481" s="29"/>
      <c r="AQ481" s="29"/>
      <c r="AR481" s="21"/>
      <c r="AS481" s="22"/>
      <c r="AT481" s="21"/>
      <c r="AU481" s="21"/>
      <c r="AV481" s="21"/>
      <c r="AW481" s="21"/>
    </row>
    <row r="482" spans="1:49" ht="3" customHeight="1" x14ac:dyDescent="0.2">
      <c r="A482" s="21"/>
      <c r="B482" s="21"/>
      <c r="C482" s="21"/>
      <c r="D482" s="21"/>
      <c r="E482" s="21"/>
      <c r="F482" s="21"/>
      <c r="G482" s="21"/>
      <c r="H482" s="21"/>
      <c r="I482" s="21"/>
      <c r="J482" s="21"/>
      <c r="K482" s="21"/>
      <c r="L482" s="21"/>
      <c r="M482" s="21"/>
      <c r="N482" s="21"/>
      <c r="O482" s="21"/>
      <c r="P482" s="21"/>
      <c r="Q482" s="21"/>
      <c r="R482" s="21"/>
      <c r="S482" s="21"/>
      <c r="T482" s="21"/>
      <c r="U482" s="21"/>
      <c r="V482" s="21"/>
      <c r="W482" s="21"/>
      <c r="X482" s="21"/>
      <c r="Y482" s="21"/>
      <c r="Z482" s="21"/>
      <c r="AA482" s="21"/>
      <c r="AB482" s="21"/>
      <c r="AC482" s="21"/>
      <c r="AD482" s="21"/>
      <c r="AE482" s="21"/>
      <c r="AF482" s="21"/>
      <c r="AG482" s="21"/>
      <c r="AH482" s="21"/>
      <c r="AI482" s="21"/>
      <c r="AJ482" s="21"/>
      <c r="AK482" s="21"/>
      <c r="AL482" s="21"/>
      <c r="AM482" s="21"/>
      <c r="AN482" s="21"/>
      <c r="AO482" s="21"/>
      <c r="AP482" s="21"/>
      <c r="AQ482" s="21"/>
      <c r="AR482" s="21"/>
      <c r="AS482" s="21"/>
      <c r="AT482" s="21"/>
      <c r="AU482" s="21"/>
      <c r="AV482" s="21"/>
      <c r="AW482" s="21"/>
    </row>
    <row r="483" spans="1:49" x14ac:dyDescent="0.2">
      <c r="A483" s="35"/>
      <c r="B483" s="35"/>
      <c r="C483" s="21"/>
      <c r="D483" s="36"/>
      <c r="E483" s="36"/>
      <c r="F483" s="36"/>
      <c r="G483" s="36"/>
      <c r="H483" s="36"/>
      <c r="I483" s="36"/>
      <c r="J483" s="36"/>
      <c r="K483" s="21"/>
      <c r="L483" s="37"/>
      <c r="M483" s="37"/>
      <c r="N483" s="21"/>
      <c r="O483" s="27"/>
      <c r="P483" s="21"/>
      <c r="Q483" s="21"/>
      <c r="R483" s="33"/>
      <c r="S483" s="33"/>
      <c r="T483" s="21"/>
      <c r="U483" s="21"/>
      <c r="V483" s="21"/>
      <c r="W483" s="21"/>
      <c r="X483" s="21"/>
      <c r="Y483" s="21"/>
      <c r="Z483" s="21"/>
      <c r="AA483" s="21"/>
      <c r="AB483" s="21"/>
      <c r="AC483" s="21"/>
      <c r="AD483" s="21"/>
      <c r="AE483" s="21"/>
      <c r="AF483" s="21"/>
      <c r="AG483" s="21"/>
      <c r="AH483" s="21"/>
      <c r="AI483" s="21"/>
      <c r="AJ483" s="21"/>
      <c r="AK483" s="21"/>
      <c r="AL483" s="21"/>
      <c r="AM483" s="21"/>
      <c r="AN483" s="21"/>
      <c r="AO483" s="21"/>
      <c r="AP483" s="29"/>
      <c r="AQ483" s="29"/>
      <c r="AR483" s="21"/>
      <c r="AS483" s="22"/>
      <c r="AT483" s="21"/>
      <c r="AU483" s="21"/>
      <c r="AV483" s="21"/>
      <c r="AW483" s="21"/>
    </row>
    <row r="484" spans="1:49" ht="3" customHeight="1" x14ac:dyDescent="0.2">
      <c r="A484" s="21"/>
      <c r="B484" s="21"/>
      <c r="C484" s="21"/>
      <c r="D484" s="21"/>
      <c r="E484" s="21"/>
      <c r="F484" s="21"/>
      <c r="G484" s="21"/>
      <c r="H484" s="21"/>
      <c r="I484" s="21"/>
      <c r="J484" s="21"/>
      <c r="K484" s="21"/>
      <c r="L484" s="21"/>
      <c r="M484" s="21"/>
      <c r="N484" s="21"/>
      <c r="O484" s="21"/>
      <c r="P484" s="21"/>
      <c r="Q484" s="21"/>
      <c r="R484" s="21"/>
      <c r="S484" s="21"/>
      <c r="T484" s="21"/>
      <c r="U484" s="21"/>
      <c r="V484" s="21"/>
      <c r="W484" s="21"/>
      <c r="X484" s="21"/>
      <c r="Y484" s="21"/>
      <c r="Z484" s="21"/>
      <c r="AA484" s="21"/>
      <c r="AB484" s="21"/>
      <c r="AC484" s="21"/>
      <c r="AD484" s="21"/>
      <c r="AE484" s="21"/>
      <c r="AF484" s="21"/>
      <c r="AG484" s="21"/>
      <c r="AH484" s="21"/>
      <c r="AI484" s="21"/>
      <c r="AJ484" s="21"/>
      <c r="AK484" s="21"/>
      <c r="AL484" s="21"/>
      <c r="AM484" s="21"/>
      <c r="AN484" s="21"/>
      <c r="AO484" s="21"/>
      <c r="AP484" s="21"/>
      <c r="AQ484" s="21"/>
      <c r="AR484" s="21"/>
      <c r="AS484" s="21"/>
      <c r="AT484" s="21"/>
      <c r="AU484" s="21"/>
      <c r="AV484" s="21"/>
      <c r="AW484" s="21"/>
    </row>
    <row r="485" spans="1:49" x14ac:dyDescent="0.2">
      <c r="A485" s="35"/>
      <c r="B485" s="35"/>
      <c r="C485" s="21"/>
      <c r="D485" s="36"/>
      <c r="E485" s="36"/>
      <c r="F485" s="36"/>
      <c r="G485" s="36"/>
      <c r="H485" s="36"/>
      <c r="I485" s="36"/>
      <c r="J485" s="36"/>
      <c r="K485" s="21"/>
      <c r="L485" s="37"/>
      <c r="M485" s="37"/>
      <c r="N485" s="21"/>
      <c r="O485" s="27"/>
      <c r="P485" s="21"/>
      <c r="Q485" s="21"/>
      <c r="R485" s="33"/>
      <c r="S485" s="33"/>
      <c r="T485" s="21"/>
      <c r="U485" s="21"/>
      <c r="V485" s="21"/>
      <c r="W485" s="21"/>
      <c r="X485" s="21"/>
      <c r="Y485" s="21"/>
      <c r="Z485" s="21"/>
      <c r="AA485" s="21"/>
      <c r="AB485" s="21"/>
      <c r="AC485" s="21"/>
      <c r="AD485" s="21"/>
      <c r="AE485" s="21"/>
      <c r="AF485" s="21"/>
      <c r="AG485" s="21"/>
      <c r="AH485" s="21"/>
      <c r="AI485" s="21"/>
      <c r="AJ485" s="21"/>
      <c r="AK485" s="21"/>
      <c r="AL485" s="21"/>
      <c r="AM485" s="21"/>
      <c r="AN485" s="21"/>
      <c r="AO485" s="21"/>
      <c r="AP485" s="29"/>
      <c r="AQ485" s="29"/>
      <c r="AR485" s="21"/>
      <c r="AS485" s="22"/>
      <c r="AT485" s="21"/>
      <c r="AU485" s="21"/>
      <c r="AV485" s="21"/>
      <c r="AW485" s="21"/>
    </row>
    <row r="486" spans="1:49" ht="4.5" customHeight="1" x14ac:dyDescent="0.2">
      <c r="A486" s="21"/>
      <c r="B486" s="21"/>
      <c r="C486" s="21"/>
      <c r="D486" s="21"/>
      <c r="E486" s="21"/>
      <c r="F486" s="21"/>
      <c r="G486" s="21"/>
      <c r="H486" s="21"/>
      <c r="I486" s="21"/>
      <c r="J486" s="21"/>
      <c r="K486" s="21"/>
      <c r="L486" s="21"/>
      <c r="M486" s="21"/>
      <c r="N486" s="21"/>
      <c r="O486" s="21"/>
      <c r="P486" s="21"/>
      <c r="Q486" s="21"/>
      <c r="R486" s="21"/>
      <c r="S486" s="21"/>
      <c r="T486" s="21"/>
      <c r="U486" s="21"/>
      <c r="V486" s="21"/>
      <c r="W486" s="21"/>
      <c r="X486" s="21"/>
      <c r="Y486" s="21"/>
      <c r="Z486" s="21"/>
      <c r="AA486" s="21"/>
      <c r="AB486" s="21"/>
      <c r="AC486" s="21"/>
      <c r="AD486" s="21"/>
      <c r="AE486" s="21"/>
      <c r="AF486" s="21"/>
      <c r="AG486" s="21"/>
      <c r="AH486" s="21"/>
      <c r="AI486" s="21"/>
      <c r="AJ486" s="21"/>
      <c r="AK486" s="21"/>
      <c r="AL486" s="21"/>
      <c r="AM486" s="21"/>
      <c r="AN486" s="21"/>
      <c r="AO486" s="21"/>
      <c r="AP486" s="21"/>
      <c r="AQ486" s="21"/>
      <c r="AR486" s="21"/>
      <c r="AS486" s="21"/>
      <c r="AT486" s="21"/>
      <c r="AU486" s="21"/>
      <c r="AV486" s="21"/>
      <c r="AW486" s="21"/>
    </row>
    <row r="487" spans="1:49" x14ac:dyDescent="0.2">
      <c r="A487" s="48"/>
      <c r="B487" s="48"/>
      <c r="C487" s="30"/>
      <c r="D487" s="48"/>
      <c r="E487" s="48"/>
      <c r="F487" s="48"/>
      <c r="G487" s="48"/>
      <c r="H487" s="48"/>
      <c r="I487" s="48"/>
      <c r="J487" s="48"/>
      <c r="K487" s="30"/>
      <c r="L487" s="48"/>
      <c r="M487" s="48"/>
      <c r="N487" s="30"/>
      <c r="O487" s="28"/>
      <c r="P487" s="21"/>
      <c r="Q487" s="21"/>
      <c r="R487" s="49"/>
      <c r="S487" s="49"/>
      <c r="T487" s="21"/>
      <c r="U487" s="49"/>
      <c r="V487" s="49"/>
      <c r="W487" s="21"/>
      <c r="X487" s="49"/>
      <c r="Y487" s="49"/>
      <c r="Z487" s="21"/>
      <c r="AA487" s="49"/>
      <c r="AB487" s="49"/>
      <c r="AC487" s="21"/>
      <c r="AD487" s="49"/>
      <c r="AE487" s="49"/>
      <c r="AF487" s="21"/>
      <c r="AG487" s="49"/>
      <c r="AH487" s="49"/>
      <c r="AI487" s="21"/>
      <c r="AJ487" s="49"/>
      <c r="AK487" s="49"/>
      <c r="AL487" s="21"/>
      <c r="AM487" s="49"/>
      <c r="AN487" s="49"/>
      <c r="AO487" s="21"/>
      <c r="AP487" s="36"/>
      <c r="AQ487" s="36"/>
      <c r="AR487" s="21"/>
      <c r="AS487" s="22"/>
      <c r="AT487" s="21"/>
      <c r="AU487" s="21"/>
      <c r="AV487" s="21"/>
      <c r="AW487" s="21"/>
    </row>
    <row r="488" spans="1:49" ht="5.25" customHeight="1" x14ac:dyDescent="0.2">
      <c r="A488" s="21"/>
      <c r="B488" s="21"/>
      <c r="C488" s="21"/>
      <c r="D488" s="21"/>
      <c r="E488" s="21"/>
      <c r="F488" s="21"/>
      <c r="G488" s="21"/>
      <c r="H488" s="21"/>
      <c r="I488" s="21"/>
      <c r="J488" s="21"/>
      <c r="K488" s="21"/>
      <c r="L488" s="21"/>
      <c r="M488" s="21"/>
      <c r="N488" s="21"/>
      <c r="O488" s="21"/>
      <c r="P488" s="21"/>
      <c r="Q488" s="21"/>
      <c r="R488" s="21"/>
      <c r="S488" s="21"/>
      <c r="T488" s="21"/>
      <c r="U488" s="21"/>
      <c r="V488" s="21"/>
      <c r="W488" s="21"/>
      <c r="X488" s="21"/>
      <c r="Y488" s="21"/>
      <c r="Z488" s="21"/>
      <c r="AA488" s="21"/>
      <c r="AB488" s="21"/>
      <c r="AC488" s="21"/>
      <c r="AD488" s="21"/>
      <c r="AE488" s="21"/>
      <c r="AF488" s="21"/>
      <c r="AG488" s="21"/>
      <c r="AH488" s="21"/>
      <c r="AI488" s="21"/>
      <c r="AJ488" s="21"/>
      <c r="AK488" s="21"/>
      <c r="AL488" s="21"/>
      <c r="AM488" s="21"/>
      <c r="AN488" s="21"/>
      <c r="AO488" s="21"/>
      <c r="AP488" s="21"/>
      <c r="AQ488" s="21"/>
      <c r="AR488" s="21"/>
      <c r="AS488" s="22"/>
      <c r="AT488" s="21"/>
      <c r="AU488" s="21"/>
      <c r="AV488" s="21"/>
      <c r="AW488" s="21"/>
    </row>
    <row r="489" spans="1:49" x14ac:dyDescent="0.2">
      <c r="A489" s="48"/>
      <c r="B489" s="48"/>
      <c r="C489" s="30"/>
      <c r="D489" s="48"/>
      <c r="E489" s="48"/>
      <c r="F489" s="48"/>
      <c r="G489" s="48"/>
      <c r="H489" s="48"/>
      <c r="I489" s="48"/>
      <c r="J489" s="48"/>
      <c r="K489" s="30"/>
      <c r="L489" s="48"/>
      <c r="M489" s="48"/>
      <c r="N489" s="30"/>
      <c r="O489" s="28"/>
      <c r="P489" s="21"/>
      <c r="Q489" s="21"/>
      <c r="R489" s="49"/>
      <c r="S489" s="49"/>
      <c r="T489" s="21"/>
      <c r="U489" s="49"/>
      <c r="V489" s="49"/>
      <c r="W489" s="21"/>
      <c r="X489" s="49"/>
      <c r="Y489" s="49"/>
      <c r="Z489" s="21"/>
      <c r="AA489" s="49"/>
      <c r="AB489" s="49"/>
      <c r="AC489" s="21"/>
      <c r="AD489" s="49"/>
      <c r="AE489" s="49"/>
      <c r="AF489" s="21"/>
      <c r="AG489" s="49"/>
      <c r="AH489" s="49"/>
      <c r="AI489" s="21"/>
      <c r="AJ489" s="49"/>
      <c r="AK489" s="49"/>
      <c r="AL489" s="21"/>
      <c r="AM489" s="49"/>
      <c r="AN489" s="49"/>
      <c r="AO489" s="21"/>
      <c r="AP489" s="36"/>
      <c r="AQ489" s="36"/>
      <c r="AR489" s="21"/>
      <c r="AS489" s="22"/>
      <c r="AT489" s="21"/>
      <c r="AU489" s="21"/>
      <c r="AV489" s="21"/>
      <c r="AW489" s="21"/>
    </row>
    <row r="490" spans="1:49" ht="4.5" customHeight="1" x14ac:dyDescent="0.2">
      <c r="A490" s="49"/>
      <c r="B490" s="49"/>
      <c r="C490" s="30"/>
      <c r="D490" s="49"/>
      <c r="E490" s="49"/>
      <c r="F490" s="49"/>
      <c r="G490" s="49"/>
      <c r="H490" s="49"/>
      <c r="I490" s="49"/>
      <c r="J490" s="49"/>
      <c r="K490" s="30"/>
      <c r="L490" s="49"/>
      <c r="M490" s="49"/>
      <c r="N490" s="30"/>
      <c r="O490" s="28"/>
      <c r="P490" s="21"/>
      <c r="Q490" s="21"/>
      <c r="R490" s="49"/>
      <c r="S490" s="49"/>
      <c r="T490" s="21"/>
      <c r="U490" s="49"/>
      <c r="V490" s="49"/>
      <c r="W490" s="21"/>
      <c r="X490" s="49"/>
      <c r="Y490" s="49"/>
      <c r="Z490" s="21"/>
      <c r="AA490" s="49"/>
      <c r="AB490" s="49"/>
      <c r="AC490" s="21"/>
      <c r="AD490" s="49"/>
      <c r="AE490" s="49"/>
      <c r="AF490" s="21"/>
      <c r="AG490" s="49"/>
      <c r="AH490" s="49"/>
      <c r="AI490" s="21"/>
      <c r="AJ490" s="49"/>
      <c r="AK490" s="49"/>
      <c r="AL490" s="21"/>
      <c r="AM490" s="49"/>
      <c r="AN490" s="49"/>
      <c r="AO490" s="21"/>
      <c r="AP490" s="31"/>
      <c r="AQ490" s="31"/>
      <c r="AR490" s="21"/>
      <c r="AS490" s="22"/>
      <c r="AT490" s="21"/>
      <c r="AU490" s="21"/>
      <c r="AV490" s="21"/>
      <c r="AW490" s="21"/>
    </row>
    <row r="491" spans="1:49" x14ac:dyDescent="0.2">
      <c r="A491" s="35"/>
      <c r="B491" s="35"/>
      <c r="C491" s="21"/>
      <c r="D491" s="36"/>
      <c r="E491" s="36"/>
      <c r="F491" s="36"/>
      <c r="G491" s="36"/>
      <c r="H491" s="36"/>
      <c r="I491" s="36"/>
      <c r="J491" s="36"/>
      <c r="K491" s="21"/>
      <c r="L491" s="37"/>
      <c r="M491" s="37"/>
      <c r="N491" s="21"/>
      <c r="O491" s="27"/>
      <c r="P491" s="21"/>
      <c r="Q491" s="21"/>
      <c r="R491" s="33"/>
      <c r="S491" s="33"/>
      <c r="T491" s="21"/>
      <c r="U491" s="21"/>
      <c r="V491" s="21"/>
      <c r="W491" s="21"/>
      <c r="X491" s="21"/>
      <c r="Y491" s="21"/>
      <c r="Z491" s="21"/>
      <c r="AA491" s="21"/>
      <c r="AB491" s="21"/>
      <c r="AC491" s="21"/>
      <c r="AD491" s="21"/>
      <c r="AE491" s="21"/>
      <c r="AF491" s="21"/>
      <c r="AG491" s="21"/>
      <c r="AH491" s="21"/>
      <c r="AI491" s="21"/>
      <c r="AJ491" s="21"/>
      <c r="AK491" s="21"/>
      <c r="AL491" s="21"/>
      <c r="AM491" s="21"/>
      <c r="AN491" s="21"/>
      <c r="AO491" s="21"/>
      <c r="AP491" s="29"/>
      <c r="AQ491" s="29"/>
      <c r="AR491" s="21"/>
      <c r="AS491" s="22"/>
      <c r="AT491" s="21"/>
      <c r="AU491" s="21"/>
      <c r="AV491" s="21"/>
      <c r="AW491" s="21"/>
    </row>
    <row r="492" spans="1:49" ht="3.75" customHeight="1" x14ac:dyDescent="0.2">
      <c r="A492" s="21"/>
      <c r="B492" s="21"/>
      <c r="C492" s="21"/>
      <c r="D492" s="21"/>
      <c r="E492" s="21"/>
      <c r="F492" s="21"/>
      <c r="G492" s="21"/>
      <c r="H492" s="21"/>
      <c r="I492" s="21"/>
      <c r="J492" s="21"/>
      <c r="K492" s="21"/>
      <c r="L492" s="21"/>
      <c r="M492" s="21"/>
      <c r="N492" s="21"/>
      <c r="O492" s="21"/>
      <c r="P492" s="21"/>
      <c r="Q492" s="21"/>
      <c r="R492" s="21"/>
      <c r="S492" s="21"/>
      <c r="T492" s="21"/>
      <c r="U492" s="21"/>
      <c r="V492" s="21"/>
      <c r="W492" s="21"/>
      <c r="X492" s="21"/>
      <c r="Y492" s="21"/>
      <c r="Z492" s="21"/>
      <c r="AA492" s="21"/>
      <c r="AB492" s="21"/>
      <c r="AC492" s="21"/>
      <c r="AD492" s="21"/>
      <c r="AE492" s="21"/>
      <c r="AF492" s="21"/>
      <c r="AG492" s="21"/>
      <c r="AH492" s="21"/>
      <c r="AI492" s="21"/>
      <c r="AJ492" s="21"/>
      <c r="AK492" s="21"/>
      <c r="AL492" s="21"/>
      <c r="AM492" s="21"/>
      <c r="AN492" s="21"/>
      <c r="AO492" s="21"/>
      <c r="AP492" s="21"/>
      <c r="AQ492" s="21"/>
      <c r="AR492" s="21"/>
      <c r="AS492" s="21"/>
      <c r="AT492" s="21"/>
      <c r="AU492" s="21"/>
      <c r="AV492" s="21"/>
      <c r="AW492" s="21"/>
    </row>
    <row r="493" spans="1:49" x14ac:dyDescent="0.2">
      <c r="A493" s="35"/>
      <c r="B493" s="35"/>
      <c r="C493" s="21"/>
      <c r="D493" s="36"/>
      <c r="E493" s="36"/>
      <c r="F493" s="36"/>
      <c r="G493" s="36"/>
      <c r="H493" s="36"/>
      <c r="I493" s="36"/>
      <c r="J493" s="36"/>
      <c r="K493" s="21"/>
      <c r="L493" s="37"/>
      <c r="M493" s="37"/>
      <c r="N493" s="21"/>
      <c r="O493" s="27"/>
      <c r="P493" s="21"/>
      <c r="Q493" s="21"/>
      <c r="R493" s="33"/>
      <c r="S493" s="33"/>
      <c r="T493" s="21"/>
      <c r="U493" s="21"/>
      <c r="V493" s="21"/>
      <c r="W493" s="21"/>
      <c r="X493" s="21"/>
      <c r="Y493" s="21"/>
      <c r="Z493" s="21"/>
      <c r="AA493" s="21"/>
      <c r="AB493" s="21"/>
      <c r="AC493" s="21"/>
      <c r="AD493" s="21"/>
      <c r="AE493" s="21"/>
      <c r="AF493" s="21"/>
      <c r="AG493" s="21"/>
      <c r="AH493" s="21"/>
      <c r="AI493" s="21"/>
      <c r="AJ493" s="21"/>
      <c r="AK493" s="21"/>
      <c r="AL493" s="21"/>
      <c r="AM493" s="21"/>
      <c r="AN493" s="21"/>
      <c r="AO493" s="21"/>
      <c r="AP493" s="29"/>
      <c r="AQ493" s="29"/>
      <c r="AR493" s="21"/>
      <c r="AS493" s="22"/>
      <c r="AT493" s="21"/>
      <c r="AU493" s="21"/>
      <c r="AV493" s="21"/>
      <c r="AW493" s="21"/>
    </row>
    <row r="494" spans="1:49" ht="3" customHeight="1" x14ac:dyDescent="0.2">
      <c r="A494" s="21"/>
      <c r="B494" s="21"/>
      <c r="C494" s="21"/>
      <c r="D494" s="21"/>
      <c r="E494" s="21"/>
      <c r="F494" s="21"/>
      <c r="G494" s="21"/>
      <c r="H494" s="21"/>
      <c r="I494" s="21"/>
      <c r="J494" s="21"/>
      <c r="K494" s="21"/>
      <c r="L494" s="21"/>
      <c r="M494" s="21"/>
      <c r="N494" s="21"/>
      <c r="O494" s="21"/>
      <c r="P494" s="21"/>
      <c r="Q494" s="21"/>
      <c r="R494" s="21"/>
      <c r="S494" s="21"/>
      <c r="T494" s="21"/>
      <c r="U494" s="21"/>
      <c r="V494" s="21"/>
      <c r="W494" s="21"/>
      <c r="X494" s="21"/>
      <c r="Y494" s="21"/>
      <c r="Z494" s="21"/>
      <c r="AA494" s="21"/>
      <c r="AB494" s="21"/>
      <c r="AC494" s="21"/>
      <c r="AD494" s="21"/>
      <c r="AE494" s="21"/>
      <c r="AF494" s="21"/>
      <c r="AG494" s="21"/>
      <c r="AH494" s="21"/>
      <c r="AI494" s="21"/>
      <c r="AJ494" s="21"/>
      <c r="AK494" s="21"/>
      <c r="AL494" s="21"/>
      <c r="AM494" s="21"/>
      <c r="AN494" s="21"/>
      <c r="AO494" s="21"/>
      <c r="AP494" s="21"/>
      <c r="AQ494" s="21"/>
      <c r="AR494" s="21"/>
      <c r="AS494" s="21"/>
      <c r="AT494" s="21"/>
      <c r="AU494" s="21"/>
      <c r="AV494" s="21"/>
      <c r="AW494" s="21"/>
    </row>
    <row r="495" spans="1:49" x14ac:dyDescent="0.2">
      <c r="A495" s="35"/>
      <c r="B495" s="35"/>
      <c r="C495" s="21"/>
      <c r="D495" s="36"/>
      <c r="E495" s="36"/>
      <c r="F495" s="36"/>
      <c r="G495" s="36"/>
      <c r="H495" s="36"/>
      <c r="I495" s="36"/>
      <c r="J495" s="36"/>
      <c r="K495" s="21"/>
      <c r="L495" s="37"/>
      <c r="M495" s="37"/>
      <c r="N495" s="21"/>
      <c r="O495" s="27"/>
      <c r="P495" s="21"/>
      <c r="Q495" s="21"/>
      <c r="R495" s="33"/>
      <c r="S495" s="33"/>
      <c r="T495" s="21"/>
      <c r="U495" s="21"/>
      <c r="V495" s="21"/>
      <c r="W495" s="21"/>
      <c r="X495" s="21"/>
      <c r="Y495" s="21"/>
      <c r="Z495" s="21"/>
      <c r="AA495" s="21"/>
      <c r="AB495" s="21"/>
      <c r="AC495" s="21"/>
      <c r="AD495" s="21"/>
      <c r="AE495" s="21"/>
      <c r="AF495" s="21"/>
      <c r="AG495" s="21"/>
      <c r="AH495" s="21"/>
      <c r="AI495" s="21"/>
      <c r="AJ495" s="21"/>
      <c r="AK495" s="21"/>
      <c r="AL495" s="21"/>
      <c r="AM495" s="21"/>
      <c r="AN495" s="21"/>
      <c r="AO495" s="21"/>
      <c r="AP495" s="29"/>
      <c r="AQ495" s="29"/>
      <c r="AR495" s="21"/>
      <c r="AS495" s="22"/>
      <c r="AT495" s="21"/>
      <c r="AU495" s="21"/>
      <c r="AV495" s="21"/>
      <c r="AW495" s="21"/>
    </row>
    <row r="496" spans="1:49" ht="3" customHeight="1" x14ac:dyDescent="0.2">
      <c r="A496" s="21"/>
      <c r="B496" s="21"/>
      <c r="C496" s="21"/>
      <c r="D496" s="21"/>
      <c r="E496" s="21"/>
      <c r="F496" s="21"/>
      <c r="G496" s="21"/>
      <c r="H496" s="21"/>
      <c r="I496" s="21"/>
      <c r="J496" s="21"/>
      <c r="K496" s="21"/>
      <c r="L496" s="21"/>
      <c r="M496" s="21"/>
      <c r="N496" s="21"/>
      <c r="O496" s="21"/>
      <c r="P496" s="21"/>
      <c r="Q496" s="21"/>
      <c r="R496" s="21"/>
      <c r="S496" s="21"/>
      <c r="T496" s="21"/>
      <c r="U496" s="21"/>
      <c r="V496" s="21"/>
      <c r="W496" s="21"/>
      <c r="X496" s="21"/>
      <c r="Y496" s="21"/>
      <c r="Z496" s="21"/>
      <c r="AA496" s="21"/>
      <c r="AB496" s="21"/>
      <c r="AC496" s="21"/>
      <c r="AD496" s="21"/>
      <c r="AE496" s="21"/>
      <c r="AF496" s="21"/>
      <c r="AG496" s="21"/>
      <c r="AH496" s="21"/>
      <c r="AI496" s="21"/>
      <c r="AJ496" s="21"/>
      <c r="AK496" s="21"/>
      <c r="AL496" s="21"/>
      <c r="AM496" s="21"/>
      <c r="AN496" s="21"/>
      <c r="AO496" s="21"/>
      <c r="AP496" s="21"/>
      <c r="AQ496" s="21"/>
      <c r="AR496" s="21"/>
      <c r="AS496" s="21"/>
      <c r="AT496" s="21"/>
      <c r="AU496" s="21"/>
      <c r="AV496" s="21"/>
      <c r="AW496" s="21"/>
    </row>
    <row r="497" spans="1:49" x14ac:dyDescent="0.2">
      <c r="A497" s="35"/>
      <c r="B497" s="35"/>
      <c r="C497" s="21"/>
      <c r="D497" s="36"/>
      <c r="E497" s="36"/>
      <c r="F497" s="36"/>
      <c r="G497" s="36"/>
      <c r="H497" s="36"/>
      <c r="I497" s="36"/>
      <c r="J497" s="36"/>
      <c r="K497" s="21"/>
      <c r="L497" s="37"/>
      <c r="M497" s="37"/>
      <c r="N497" s="21"/>
      <c r="O497" s="27"/>
      <c r="P497" s="21"/>
      <c r="Q497" s="21"/>
      <c r="R497" s="33"/>
      <c r="S497" s="33"/>
      <c r="T497" s="21"/>
      <c r="U497" s="21"/>
      <c r="V497" s="21"/>
      <c r="W497" s="21"/>
      <c r="X497" s="21"/>
      <c r="Y497" s="21"/>
      <c r="Z497" s="21"/>
      <c r="AA497" s="21"/>
      <c r="AB497" s="21"/>
      <c r="AC497" s="21"/>
      <c r="AD497" s="21"/>
      <c r="AE497" s="21"/>
      <c r="AF497" s="21"/>
      <c r="AG497" s="21"/>
      <c r="AH497" s="21"/>
      <c r="AI497" s="21"/>
      <c r="AJ497" s="21"/>
      <c r="AK497" s="21"/>
      <c r="AL497" s="21"/>
      <c r="AM497" s="21"/>
      <c r="AN497" s="21"/>
      <c r="AO497" s="21"/>
      <c r="AP497" s="29"/>
      <c r="AQ497" s="29"/>
      <c r="AR497" s="21"/>
      <c r="AS497" s="22"/>
      <c r="AT497" s="21"/>
      <c r="AU497" s="21"/>
      <c r="AV497" s="21"/>
      <c r="AW497" s="21"/>
    </row>
    <row r="498" spans="1:49" ht="3.75" customHeight="1" x14ac:dyDescent="0.2">
      <c r="A498" s="21"/>
      <c r="B498" s="21"/>
      <c r="C498" s="21"/>
      <c r="D498" s="21"/>
      <c r="E498" s="21"/>
      <c r="F498" s="21"/>
      <c r="G498" s="21"/>
      <c r="H498" s="21"/>
      <c r="I498" s="21"/>
      <c r="J498" s="21"/>
      <c r="K498" s="21"/>
      <c r="L498" s="21"/>
      <c r="M498" s="21"/>
      <c r="N498" s="21"/>
      <c r="O498" s="21"/>
      <c r="P498" s="21"/>
      <c r="Q498" s="21"/>
      <c r="R498" s="21"/>
      <c r="S498" s="21"/>
      <c r="T498" s="21"/>
      <c r="U498" s="21"/>
      <c r="V498" s="21"/>
      <c r="W498" s="21"/>
      <c r="X498" s="21"/>
      <c r="Y498" s="21"/>
      <c r="Z498" s="21"/>
      <c r="AA498" s="21"/>
      <c r="AB498" s="21"/>
      <c r="AC498" s="21"/>
      <c r="AD498" s="21"/>
      <c r="AE498" s="21"/>
      <c r="AF498" s="21"/>
      <c r="AG498" s="21"/>
      <c r="AH498" s="21"/>
      <c r="AI498" s="21"/>
      <c r="AJ498" s="21"/>
      <c r="AK498" s="21"/>
      <c r="AL498" s="21"/>
      <c r="AM498" s="21"/>
      <c r="AN498" s="21"/>
      <c r="AO498" s="21"/>
      <c r="AP498" s="21"/>
      <c r="AQ498" s="21"/>
      <c r="AR498" s="21"/>
      <c r="AS498" s="21"/>
      <c r="AT498" s="21"/>
      <c r="AU498" s="21"/>
      <c r="AV498" s="21"/>
      <c r="AW498" s="21"/>
    </row>
    <row r="499" spans="1:49" x14ac:dyDescent="0.2">
      <c r="A499" s="35"/>
      <c r="B499" s="35"/>
      <c r="C499" s="21"/>
      <c r="D499" s="36"/>
      <c r="E499" s="36"/>
      <c r="F499" s="36"/>
      <c r="G499" s="36"/>
      <c r="H499" s="36"/>
      <c r="I499" s="36"/>
      <c r="J499" s="36"/>
      <c r="K499" s="21"/>
      <c r="L499" s="37"/>
      <c r="M499" s="37"/>
      <c r="N499" s="21"/>
      <c r="O499" s="27"/>
      <c r="P499" s="21"/>
      <c r="Q499" s="21"/>
      <c r="R499" s="33"/>
      <c r="S499" s="33"/>
      <c r="T499" s="21"/>
      <c r="U499" s="21"/>
      <c r="V499" s="21"/>
      <c r="W499" s="21"/>
      <c r="X499" s="21"/>
      <c r="Y499" s="21"/>
      <c r="Z499" s="21"/>
      <c r="AA499" s="21"/>
      <c r="AB499" s="21"/>
      <c r="AC499" s="21"/>
      <c r="AD499" s="21"/>
      <c r="AE499" s="21"/>
      <c r="AF499" s="21"/>
      <c r="AG499" s="21"/>
      <c r="AH499" s="21"/>
      <c r="AI499" s="21"/>
      <c r="AJ499" s="21"/>
      <c r="AK499" s="21"/>
      <c r="AL499" s="21"/>
      <c r="AM499" s="21"/>
      <c r="AN499" s="21"/>
      <c r="AO499" s="21"/>
      <c r="AP499" s="29"/>
      <c r="AQ499" s="29"/>
      <c r="AR499" s="21"/>
      <c r="AS499" s="22"/>
      <c r="AT499" s="21"/>
      <c r="AU499" s="21"/>
      <c r="AV499" s="21"/>
      <c r="AW499" s="21"/>
    </row>
    <row r="500" spans="1:49" ht="3" customHeight="1" x14ac:dyDescent="0.2">
      <c r="A500" s="21"/>
      <c r="B500" s="21"/>
      <c r="C500" s="21"/>
      <c r="D500" s="21"/>
      <c r="E500" s="21"/>
      <c r="F500" s="21"/>
      <c r="G500" s="21"/>
      <c r="H500" s="21"/>
      <c r="I500" s="21"/>
      <c r="J500" s="21"/>
      <c r="K500" s="21"/>
      <c r="L500" s="21"/>
      <c r="M500" s="21"/>
      <c r="N500" s="21"/>
      <c r="O500" s="21"/>
      <c r="P500" s="21"/>
      <c r="Q500" s="21"/>
      <c r="R500" s="21"/>
      <c r="S500" s="21"/>
      <c r="T500" s="21"/>
      <c r="U500" s="21"/>
      <c r="V500" s="21"/>
      <c r="W500" s="21"/>
      <c r="X500" s="21"/>
      <c r="Y500" s="21"/>
      <c r="Z500" s="21"/>
      <c r="AA500" s="21"/>
      <c r="AB500" s="21"/>
      <c r="AC500" s="21"/>
      <c r="AD500" s="21"/>
      <c r="AE500" s="21"/>
      <c r="AF500" s="21"/>
      <c r="AG500" s="21"/>
      <c r="AH500" s="21"/>
      <c r="AI500" s="21"/>
      <c r="AJ500" s="21"/>
      <c r="AK500" s="21"/>
      <c r="AL500" s="21"/>
      <c r="AM500" s="21"/>
      <c r="AN500" s="21"/>
      <c r="AO500" s="21"/>
      <c r="AP500" s="21"/>
      <c r="AQ500" s="21"/>
      <c r="AR500" s="21"/>
      <c r="AS500" s="21"/>
      <c r="AT500" s="21"/>
      <c r="AU500" s="21"/>
      <c r="AV500" s="21"/>
      <c r="AW500" s="21"/>
    </row>
    <row r="501" spans="1:49" x14ac:dyDescent="0.2">
      <c r="A501" s="35"/>
      <c r="B501" s="35"/>
      <c r="C501" s="21"/>
      <c r="D501" s="36"/>
      <c r="E501" s="36"/>
      <c r="F501" s="36"/>
      <c r="G501" s="36"/>
      <c r="H501" s="36"/>
      <c r="I501" s="36"/>
      <c r="J501" s="36"/>
      <c r="K501" s="21"/>
      <c r="L501" s="37"/>
      <c r="M501" s="37"/>
      <c r="N501" s="21"/>
      <c r="O501" s="27"/>
      <c r="P501" s="21"/>
      <c r="Q501" s="21"/>
      <c r="R501" s="33"/>
      <c r="S501" s="33"/>
      <c r="T501" s="21"/>
      <c r="U501" s="21"/>
      <c r="V501" s="21"/>
      <c r="W501" s="21"/>
      <c r="X501" s="21"/>
      <c r="Y501" s="21"/>
      <c r="Z501" s="21"/>
      <c r="AA501" s="21"/>
      <c r="AB501" s="21"/>
      <c r="AC501" s="21"/>
      <c r="AD501" s="21"/>
      <c r="AE501" s="21"/>
      <c r="AF501" s="21"/>
      <c r="AG501" s="21"/>
      <c r="AH501" s="21"/>
      <c r="AI501" s="21"/>
      <c r="AJ501" s="21"/>
      <c r="AK501" s="21"/>
      <c r="AL501" s="21"/>
      <c r="AM501" s="21"/>
      <c r="AN501" s="21"/>
      <c r="AO501" s="21"/>
      <c r="AP501" s="29"/>
      <c r="AQ501" s="29"/>
      <c r="AR501" s="21"/>
      <c r="AS501" s="22"/>
      <c r="AT501" s="21"/>
      <c r="AU501" s="21"/>
      <c r="AV501" s="21"/>
      <c r="AW501" s="21"/>
    </row>
    <row r="502" spans="1:49" ht="3.75" customHeight="1" x14ac:dyDescent="0.2">
      <c r="A502" s="21"/>
      <c r="B502" s="21"/>
      <c r="C502" s="21"/>
      <c r="D502" s="21"/>
      <c r="E502" s="21"/>
      <c r="F502" s="21"/>
      <c r="G502" s="21"/>
      <c r="H502" s="21"/>
      <c r="I502" s="21"/>
      <c r="J502" s="21"/>
      <c r="K502" s="21"/>
      <c r="L502" s="21"/>
      <c r="M502" s="21"/>
      <c r="N502" s="21"/>
      <c r="O502" s="21"/>
      <c r="P502" s="21"/>
      <c r="Q502" s="21"/>
      <c r="R502" s="21"/>
      <c r="S502" s="21"/>
      <c r="T502" s="21"/>
      <c r="U502" s="21"/>
      <c r="V502" s="21"/>
      <c r="W502" s="21"/>
      <c r="X502" s="21"/>
      <c r="Y502" s="21"/>
      <c r="Z502" s="21"/>
      <c r="AA502" s="21"/>
      <c r="AB502" s="21"/>
      <c r="AC502" s="21"/>
      <c r="AD502" s="21"/>
      <c r="AE502" s="21"/>
      <c r="AF502" s="21"/>
      <c r="AG502" s="21"/>
      <c r="AH502" s="21"/>
      <c r="AI502" s="21"/>
      <c r="AJ502" s="21"/>
      <c r="AK502" s="21"/>
      <c r="AL502" s="21"/>
      <c r="AM502" s="21"/>
      <c r="AN502" s="21"/>
      <c r="AO502" s="21"/>
      <c r="AP502" s="21"/>
      <c r="AQ502" s="21"/>
      <c r="AR502" s="21"/>
      <c r="AS502" s="21"/>
      <c r="AT502" s="21"/>
      <c r="AU502" s="21"/>
      <c r="AV502" s="21"/>
      <c r="AW502" s="21"/>
    </row>
    <row r="503" spans="1:49" x14ac:dyDescent="0.2">
      <c r="A503" s="35"/>
      <c r="B503" s="35"/>
      <c r="C503" s="21"/>
      <c r="D503" s="36"/>
      <c r="E503" s="36"/>
      <c r="F503" s="36"/>
      <c r="G503" s="36"/>
      <c r="H503" s="36"/>
      <c r="I503" s="36"/>
      <c r="J503" s="36"/>
      <c r="K503" s="21"/>
      <c r="L503" s="37"/>
      <c r="M503" s="37"/>
      <c r="N503" s="21"/>
      <c r="O503" s="27"/>
      <c r="P503" s="21"/>
      <c r="Q503" s="21"/>
      <c r="R503" s="33"/>
      <c r="S503" s="33"/>
      <c r="T503" s="21"/>
      <c r="U503" s="21"/>
      <c r="V503" s="21"/>
      <c r="W503" s="21"/>
      <c r="X503" s="21"/>
      <c r="Y503" s="21"/>
      <c r="Z503" s="21"/>
      <c r="AA503" s="21"/>
      <c r="AB503" s="21"/>
      <c r="AC503" s="21"/>
      <c r="AD503" s="21"/>
      <c r="AE503" s="21"/>
      <c r="AF503" s="21"/>
      <c r="AG503" s="21"/>
      <c r="AH503" s="21"/>
      <c r="AI503" s="21"/>
      <c r="AJ503" s="21"/>
      <c r="AK503" s="21"/>
      <c r="AL503" s="21"/>
      <c r="AM503" s="21"/>
      <c r="AN503" s="21"/>
      <c r="AO503" s="21"/>
      <c r="AP503" s="29"/>
      <c r="AQ503" s="29"/>
      <c r="AR503" s="21"/>
      <c r="AS503" s="22"/>
      <c r="AT503" s="21"/>
      <c r="AU503" s="21"/>
      <c r="AV503" s="21"/>
      <c r="AW503" s="21"/>
    </row>
    <row r="504" spans="1:49" ht="4.5" customHeight="1" x14ac:dyDescent="0.2">
      <c r="A504" s="21"/>
      <c r="B504" s="21"/>
      <c r="C504" s="21"/>
      <c r="D504" s="21"/>
      <c r="E504" s="21"/>
      <c r="F504" s="21"/>
      <c r="G504" s="21"/>
      <c r="H504" s="21"/>
      <c r="I504" s="21"/>
      <c r="J504" s="21"/>
      <c r="K504" s="21"/>
      <c r="L504" s="21"/>
      <c r="M504" s="21"/>
      <c r="N504" s="21"/>
      <c r="O504" s="21"/>
      <c r="P504" s="21"/>
      <c r="Q504" s="21"/>
      <c r="R504" s="21"/>
      <c r="S504" s="21"/>
      <c r="T504" s="21"/>
      <c r="U504" s="21"/>
      <c r="V504" s="21"/>
      <c r="W504" s="21"/>
      <c r="X504" s="21"/>
      <c r="Y504" s="21"/>
      <c r="Z504" s="21"/>
      <c r="AA504" s="21"/>
      <c r="AB504" s="21"/>
      <c r="AC504" s="21"/>
      <c r="AD504" s="21"/>
      <c r="AE504" s="21"/>
      <c r="AF504" s="21"/>
      <c r="AG504" s="21"/>
      <c r="AH504" s="21"/>
      <c r="AI504" s="21"/>
      <c r="AJ504" s="21"/>
      <c r="AK504" s="21"/>
      <c r="AL504" s="21"/>
      <c r="AM504" s="21"/>
      <c r="AN504" s="21"/>
      <c r="AO504" s="21"/>
      <c r="AP504" s="21"/>
      <c r="AQ504" s="21"/>
      <c r="AR504" s="21"/>
      <c r="AS504" s="21"/>
      <c r="AT504" s="21"/>
      <c r="AU504" s="21"/>
      <c r="AV504" s="21"/>
      <c r="AW504" s="21"/>
    </row>
    <row r="505" spans="1:49" x14ac:dyDescent="0.2">
      <c r="A505" s="35"/>
      <c r="B505" s="35"/>
      <c r="C505" s="21"/>
      <c r="D505" s="36"/>
      <c r="E505" s="36"/>
      <c r="F505" s="36"/>
      <c r="G505" s="36"/>
      <c r="H505" s="36"/>
      <c r="I505" s="36"/>
      <c r="J505" s="36"/>
      <c r="K505" s="21"/>
      <c r="L505" s="37"/>
      <c r="M505" s="37"/>
      <c r="N505" s="21"/>
      <c r="O505" s="27"/>
      <c r="P505" s="21"/>
      <c r="Q505" s="21"/>
      <c r="R505" s="33"/>
      <c r="S505" s="33"/>
      <c r="T505" s="21"/>
      <c r="U505" s="21"/>
      <c r="V505" s="21"/>
      <c r="W505" s="21"/>
      <c r="X505" s="21"/>
      <c r="Y505" s="21"/>
      <c r="Z505" s="21"/>
      <c r="AA505" s="21"/>
      <c r="AB505" s="21"/>
      <c r="AC505" s="21"/>
      <c r="AD505" s="21"/>
      <c r="AE505" s="21"/>
      <c r="AF505" s="21"/>
      <c r="AG505" s="21"/>
      <c r="AH505" s="21"/>
      <c r="AI505" s="21"/>
      <c r="AJ505" s="21"/>
      <c r="AK505" s="21"/>
      <c r="AL505" s="21"/>
      <c r="AM505" s="21"/>
      <c r="AN505" s="21"/>
      <c r="AO505" s="21"/>
      <c r="AP505" s="29"/>
      <c r="AQ505" s="29"/>
      <c r="AR505" s="21"/>
      <c r="AS505" s="22"/>
      <c r="AT505" s="21"/>
      <c r="AU505" s="21"/>
      <c r="AV505" s="21"/>
      <c r="AW505" s="21"/>
    </row>
    <row r="506" spans="1:49" ht="5.25" customHeight="1" x14ac:dyDescent="0.2">
      <c r="A506" s="21"/>
      <c r="B506" s="21"/>
      <c r="C506" s="21"/>
      <c r="D506" s="21"/>
      <c r="E506" s="21"/>
      <c r="F506" s="21"/>
      <c r="G506" s="21"/>
      <c r="H506" s="21"/>
      <c r="I506" s="21"/>
      <c r="J506" s="21"/>
      <c r="K506" s="21"/>
      <c r="L506" s="21"/>
      <c r="M506" s="21"/>
      <c r="N506" s="21"/>
      <c r="O506" s="21"/>
      <c r="P506" s="21"/>
      <c r="Q506" s="21"/>
      <c r="R506" s="21"/>
      <c r="S506" s="21"/>
      <c r="T506" s="21"/>
      <c r="U506" s="21"/>
      <c r="V506" s="21"/>
      <c r="W506" s="21"/>
      <c r="X506" s="21"/>
      <c r="Y506" s="21"/>
      <c r="Z506" s="21"/>
      <c r="AA506" s="21"/>
      <c r="AB506" s="21"/>
      <c r="AC506" s="21"/>
      <c r="AD506" s="21"/>
      <c r="AE506" s="21"/>
      <c r="AF506" s="21"/>
      <c r="AG506" s="21"/>
      <c r="AH506" s="21"/>
      <c r="AI506" s="21"/>
      <c r="AJ506" s="21"/>
      <c r="AK506" s="21"/>
      <c r="AL506" s="21"/>
      <c r="AM506" s="21"/>
      <c r="AN506" s="21"/>
      <c r="AO506" s="21"/>
      <c r="AP506" s="21"/>
      <c r="AQ506" s="21"/>
      <c r="AR506" s="21"/>
      <c r="AS506" s="22"/>
      <c r="AT506" s="21"/>
      <c r="AU506" s="21"/>
      <c r="AV506" s="21"/>
      <c r="AW506" s="21"/>
    </row>
    <row r="507" spans="1:49" x14ac:dyDescent="0.2">
      <c r="A507" s="48"/>
      <c r="B507" s="48"/>
      <c r="C507" s="30"/>
      <c r="D507" s="48"/>
      <c r="E507" s="48"/>
      <c r="F507" s="48"/>
      <c r="G507" s="48"/>
      <c r="H507" s="48"/>
      <c r="I507" s="48"/>
      <c r="J507" s="48"/>
      <c r="K507" s="30"/>
      <c r="L507" s="48"/>
      <c r="M507" s="48"/>
      <c r="N507" s="30"/>
      <c r="O507" s="28"/>
      <c r="P507" s="21"/>
      <c r="Q507" s="21"/>
      <c r="R507" s="49"/>
      <c r="S507" s="49"/>
      <c r="T507" s="21"/>
      <c r="U507" s="49"/>
      <c r="V507" s="49"/>
      <c r="W507" s="21"/>
      <c r="X507" s="49"/>
      <c r="Y507" s="49"/>
      <c r="Z507" s="21"/>
      <c r="AA507" s="49"/>
      <c r="AB507" s="49"/>
      <c r="AC507" s="21"/>
      <c r="AD507" s="49"/>
      <c r="AE507" s="49"/>
      <c r="AF507" s="21"/>
      <c r="AG507" s="49"/>
      <c r="AH507" s="49"/>
      <c r="AI507" s="21"/>
      <c r="AJ507" s="49"/>
      <c r="AK507" s="49"/>
      <c r="AL507" s="21"/>
      <c r="AM507" s="49"/>
      <c r="AN507" s="49"/>
      <c r="AO507" s="21"/>
      <c r="AP507" s="36"/>
      <c r="AQ507" s="36"/>
      <c r="AR507" s="21"/>
      <c r="AS507" s="22"/>
      <c r="AT507" s="21"/>
      <c r="AU507" s="21"/>
      <c r="AV507" s="21"/>
      <c r="AW507" s="21"/>
    </row>
    <row r="508" spans="1:49" ht="3" customHeight="1" x14ac:dyDescent="0.2">
      <c r="A508" s="21"/>
      <c r="B508" s="21"/>
      <c r="C508" s="21"/>
      <c r="D508" s="21"/>
      <c r="E508" s="21"/>
      <c r="F508" s="21"/>
      <c r="G508" s="21"/>
      <c r="H508" s="21"/>
      <c r="I508" s="21"/>
      <c r="J508" s="21"/>
      <c r="K508" s="21"/>
      <c r="L508" s="21"/>
      <c r="M508" s="21"/>
      <c r="N508" s="21"/>
      <c r="O508" s="21"/>
      <c r="P508" s="21"/>
      <c r="Q508" s="21"/>
      <c r="R508" s="21"/>
      <c r="S508" s="21"/>
      <c r="T508" s="21"/>
      <c r="U508" s="21"/>
      <c r="V508" s="21"/>
      <c r="W508" s="21"/>
      <c r="X508" s="21"/>
      <c r="Y508" s="21"/>
      <c r="Z508" s="21"/>
      <c r="AA508" s="21"/>
      <c r="AB508" s="21"/>
      <c r="AC508" s="21"/>
      <c r="AD508" s="21"/>
      <c r="AE508" s="21"/>
      <c r="AF508" s="21"/>
      <c r="AG508" s="21"/>
      <c r="AH508" s="21"/>
      <c r="AI508" s="21"/>
      <c r="AJ508" s="21"/>
      <c r="AK508" s="21"/>
      <c r="AL508" s="21"/>
      <c r="AM508" s="21"/>
      <c r="AN508" s="21"/>
      <c r="AO508" s="21"/>
      <c r="AP508" s="21"/>
      <c r="AQ508" s="21"/>
      <c r="AR508" s="21"/>
      <c r="AS508" s="21"/>
      <c r="AT508" s="21"/>
      <c r="AU508" s="21"/>
      <c r="AV508" s="21"/>
      <c r="AW508" s="21"/>
    </row>
    <row r="509" spans="1:49" x14ac:dyDescent="0.2">
      <c r="A509" s="35"/>
      <c r="B509" s="35"/>
      <c r="C509" s="21"/>
      <c r="D509" s="36"/>
      <c r="E509" s="36"/>
      <c r="F509" s="36"/>
      <c r="G509" s="36"/>
      <c r="H509" s="36"/>
      <c r="I509" s="36"/>
      <c r="J509" s="36"/>
      <c r="K509" s="21"/>
      <c r="L509" s="37"/>
      <c r="M509" s="37"/>
      <c r="N509" s="21"/>
      <c r="O509" s="27"/>
      <c r="P509" s="21"/>
      <c r="Q509" s="21"/>
      <c r="R509" s="33"/>
      <c r="S509" s="33"/>
      <c r="T509" s="21"/>
      <c r="U509" s="21"/>
      <c r="V509" s="21"/>
      <c r="W509" s="21"/>
      <c r="X509" s="21"/>
      <c r="Y509" s="21"/>
      <c r="Z509" s="21"/>
      <c r="AA509" s="21"/>
      <c r="AB509" s="21"/>
      <c r="AC509" s="21"/>
      <c r="AD509" s="21"/>
      <c r="AE509" s="21"/>
      <c r="AF509" s="21"/>
      <c r="AG509" s="21"/>
      <c r="AH509" s="21"/>
      <c r="AI509" s="21"/>
      <c r="AJ509" s="21"/>
      <c r="AK509" s="21"/>
      <c r="AL509" s="21"/>
      <c r="AM509" s="21"/>
      <c r="AN509" s="21"/>
      <c r="AO509" s="21"/>
      <c r="AP509" s="29"/>
      <c r="AQ509" s="29"/>
      <c r="AR509" s="21"/>
      <c r="AS509" s="22"/>
      <c r="AT509" s="21"/>
      <c r="AU509" s="21"/>
      <c r="AV509" s="21"/>
      <c r="AW509" s="21"/>
    </row>
    <row r="510" spans="1:49" ht="3.75" customHeight="1" x14ac:dyDescent="0.2">
      <c r="A510" s="21"/>
      <c r="B510" s="21"/>
      <c r="C510" s="21"/>
      <c r="D510" s="21"/>
      <c r="E510" s="21"/>
      <c r="F510" s="21"/>
      <c r="G510" s="21"/>
      <c r="H510" s="21"/>
      <c r="I510" s="21"/>
      <c r="J510" s="21"/>
      <c r="K510" s="21"/>
      <c r="L510" s="21"/>
      <c r="M510" s="21"/>
      <c r="N510" s="21"/>
      <c r="O510" s="21"/>
      <c r="P510" s="21"/>
      <c r="Q510" s="21"/>
      <c r="R510" s="21"/>
      <c r="S510" s="21"/>
      <c r="T510" s="21"/>
      <c r="U510" s="21"/>
      <c r="V510" s="21"/>
      <c r="W510" s="21"/>
      <c r="X510" s="21"/>
      <c r="Y510" s="21"/>
      <c r="Z510" s="21"/>
      <c r="AA510" s="21"/>
      <c r="AB510" s="21"/>
      <c r="AC510" s="21"/>
      <c r="AD510" s="21"/>
      <c r="AE510" s="21"/>
      <c r="AF510" s="21"/>
      <c r="AG510" s="21"/>
      <c r="AH510" s="21"/>
      <c r="AI510" s="21"/>
      <c r="AJ510" s="21"/>
      <c r="AK510" s="21"/>
      <c r="AL510" s="21"/>
      <c r="AM510" s="21"/>
      <c r="AN510" s="21"/>
      <c r="AO510" s="21"/>
      <c r="AP510" s="21"/>
      <c r="AQ510" s="21"/>
      <c r="AR510" s="21"/>
      <c r="AS510" s="21"/>
      <c r="AT510" s="21"/>
      <c r="AU510" s="21"/>
      <c r="AV510" s="21"/>
      <c r="AW510" s="21"/>
    </row>
    <row r="511" spans="1:49" x14ac:dyDescent="0.2">
      <c r="A511" s="35"/>
      <c r="B511" s="35"/>
      <c r="C511" s="21"/>
      <c r="D511" s="36"/>
      <c r="E511" s="36"/>
      <c r="F511" s="36"/>
      <c r="G511" s="36"/>
      <c r="H511" s="36"/>
      <c r="I511" s="36"/>
      <c r="J511" s="36"/>
      <c r="K511" s="21"/>
      <c r="L511" s="37"/>
      <c r="M511" s="37"/>
      <c r="N511" s="21"/>
      <c r="O511" s="27"/>
      <c r="P511" s="21"/>
      <c r="Q511" s="21"/>
      <c r="R511" s="33"/>
      <c r="S511" s="33"/>
      <c r="T511" s="21"/>
      <c r="U511" s="21"/>
      <c r="V511" s="21"/>
      <c r="W511" s="21"/>
      <c r="X511" s="21"/>
      <c r="Y511" s="21"/>
      <c r="Z511" s="21"/>
      <c r="AA511" s="21"/>
      <c r="AB511" s="21"/>
      <c r="AC511" s="21"/>
      <c r="AD511" s="21"/>
      <c r="AE511" s="21"/>
      <c r="AF511" s="21"/>
      <c r="AG511" s="21"/>
      <c r="AH511" s="21"/>
      <c r="AI511" s="21"/>
      <c r="AJ511" s="21"/>
      <c r="AK511" s="21"/>
      <c r="AL511" s="21"/>
      <c r="AM511" s="21"/>
      <c r="AN511" s="21"/>
      <c r="AO511" s="21"/>
      <c r="AP511" s="29"/>
      <c r="AQ511" s="29"/>
      <c r="AR511" s="21"/>
      <c r="AS511" s="22"/>
      <c r="AT511" s="21"/>
      <c r="AU511" s="21"/>
      <c r="AV511" s="21"/>
      <c r="AW511" s="21"/>
    </row>
    <row r="512" spans="1:49" ht="4.5" customHeight="1" x14ac:dyDescent="0.2">
      <c r="A512" s="21"/>
      <c r="B512" s="21"/>
      <c r="C512" s="21"/>
      <c r="D512" s="21"/>
      <c r="E512" s="21"/>
      <c r="F512" s="21"/>
      <c r="G512" s="21"/>
      <c r="H512" s="21"/>
      <c r="I512" s="21"/>
      <c r="J512" s="21"/>
      <c r="K512" s="21"/>
      <c r="L512" s="21"/>
      <c r="M512" s="21"/>
      <c r="N512" s="21"/>
      <c r="O512" s="21"/>
      <c r="P512" s="21"/>
      <c r="Q512" s="21"/>
      <c r="R512" s="21"/>
      <c r="S512" s="21"/>
      <c r="T512" s="21"/>
      <c r="U512" s="21"/>
      <c r="V512" s="21"/>
      <c r="W512" s="21"/>
      <c r="X512" s="21"/>
      <c r="Y512" s="21"/>
      <c r="Z512" s="21"/>
      <c r="AA512" s="21"/>
      <c r="AB512" s="21"/>
      <c r="AC512" s="21"/>
      <c r="AD512" s="21"/>
      <c r="AE512" s="21"/>
      <c r="AF512" s="21"/>
      <c r="AG512" s="21"/>
      <c r="AH512" s="21"/>
      <c r="AI512" s="21"/>
      <c r="AJ512" s="21"/>
      <c r="AK512" s="21"/>
      <c r="AL512" s="21"/>
      <c r="AM512" s="21"/>
      <c r="AN512" s="21"/>
      <c r="AO512" s="21"/>
      <c r="AP512" s="21"/>
      <c r="AQ512" s="21"/>
      <c r="AR512" s="21"/>
      <c r="AS512" s="21"/>
      <c r="AT512" s="21"/>
      <c r="AU512" s="21"/>
      <c r="AV512" s="21"/>
      <c r="AW512" s="21"/>
    </row>
    <row r="513" spans="1:49" x14ac:dyDescent="0.2">
      <c r="A513" s="35"/>
      <c r="B513" s="35"/>
      <c r="C513" s="21"/>
      <c r="D513" s="36"/>
      <c r="E513" s="36"/>
      <c r="F513" s="36"/>
      <c r="G513" s="36"/>
      <c r="H513" s="36"/>
      <c r="I513" s="36"/>
      <c r="J513" s="36"/>
      <c r="K513" s="21"/>
      <c r="L513" s="37"/>
      <c r="M513" s="37"/>
      <c r="N513" s="21"/>
      <c r="O513" s="27"/>
      <c r="P513" s="21"/>
      <c r="Q513" s="21"/>
      <c r="R513" s="33"/>
      <c r="S513" s="33"/>
      <c r="T513" s="21"/>
      <c r="U513" s="21"/>
      <c r="V513" s="21"/>
      <c r="W513" s="21"/>
      <c r="X513" s="21"/>
      <c r="Y513" s="21"/>
      <c r="Z513" s="21"/>
      <c r="AA513" s="21"/>
      <c r="AB513" s="21"/>
      <c r="AC513" s="21"/>
      <c r="AD513" s="21"/>
      <c r="AE513" s="21"/>
      <c r="AF513" s="21"/>
      <c r="AG513" s="21"/>
      <c r="AH513" s="21"/>
      <c r="AI513" s="21"/>
      <c r="AJ513" s="21"/>
      <c r="AK513" s="21"/>
      <c r="AL513" s="21"/>
      <c r="AM513" s="21"/>
      <c r="AN513" s="21"/>
      <c r="AO513" s="21"/>
      <c r="AP513" s="29"/>
      <c r="AQ513" s="29"/>
      <c r="AR513" s="21"/>
      <c r="AS513" s="22"/>
      <c r="AT513" s="21"/>
      <c r="AU513" s="21"/>
      <c r="AV513" s="21"/>
      <c r="AW513" s="21"/>
    </row>
    <row r="514" spans="1:49" ht="5.25" customHeight="1" x14ac:dyDescent="0.2">
      <c r="A514" s="21"/>
      <c r="B514" s="21"/>
      <c r="C514" s="21"/>
      <c r="D514" s="21"/>
      <c r="E514" s="21"/>
      <c r="F514" s="21"/>
      <c r="G514" s="21"/>
      <c r="H514" s="21"/>
      <c r="I514" s="21"/>
      <c r="J514" s="21"/>
      <c r="K514" s="21"/>
      <c r="L514" s="21"/>
      <c r="M514" s="21"/>
      <c r="N514" s="21"/>
      <c r="O514" s="21"/>
      <c r="P514" s="21"/>
      <c r="Q514" s="21"/>
      <c r="R514" s="21"/>
      <c r="S514" s="21"/>
      <c r="T514" s="21"/>
      <c r="U514" s="21"/>
      <c r="V514" s="21"/>
      <c r="W514" s="21"/>
      <c r="X514" s="21"/>
      <c r="Y514" s="21"/>
      <c r="Z514" s="21"/>
      <c r="AA514" s="21"/>
      <c r="AB514" s="21"/>
      <c r="AC514" s="21"/>
      <c r="AD514" s="21"/>
      <c r="AE514" s="21"/>
      <c r="AF514" s="21"/>
      <c r="AG514" s="21"/>
      <c r="AH514" s="21"/>
      <c r="AI514" s="21"/>
      <c r="AJ514" s="21"/>
      <c r="AK514" s="21"/>
      <c r="AL514" s="21"/>
      <c r="AM514" s="21"/>
      <c r="AN514" s="21"/>
      <c r="AO514" s="21"/>
      <c r="AP514" s="21"/>
      <c r="AQ514" s="21"/>
      <c r="AR514" s="21"/>
      <c r="AS514" s="21"/>
      <c r="AT514" s="21"/>
      <c r="AU514" s="21"/>
      <c r="AV514" s="21"/>
      <c r="AW514" s="21"/>
    </row>
    <row r="515" spans="1:49" x14ac:dyDescent="0.2">
      <c r="A515" s="35"/>
      <c r="B515" s="35"/>
      <c r="C515" s="21"/>
      <c r="D515" s="36"/>
      <c r="E515" s="36"/>
      <c r="F515" s="36"/>
      <c r="G515" s="36"/>
      <c r="H515" s="36"/>
      <c r="I515" s="36"/>
      <c r="J515" s="36"/>
      <c r="K515" s="21"/>
      <c r="L515" s="37"/>
      <c r="M515" s="37"/>
      <c r="N515" s="21"/>
      <c r="O515" s="27"/>
      <c r="P515" s="21"/>
      <c r="Q515" s="21"/>
      <c r="R515" s="33"/>
      <c r="S515" s="33"/>
      <c r="T515" s="21"/>
      <c r="U515" s="21"/>
      <c r="V515" s="21"/>
      <c r="W515" s="21"/>
      <c r="X515" s="21"/>
      <c r="Y515" s="21"/>
      <c r="Z515" s="21"/>
      <c r="AA515" s="21"/>
      <c r="AB515" s="21"/>
      <c r="AC515" s="21"/>
      <c r="AD515" s="21"/>
      <c r="AE515" s="21"/>
      <c r="AF515" s="21"/>
      <c r="AG515" s="21"/>
      <c r="AH515" s="21"/>
      <c r="AI515" s="21"/>
      <c r="AJ515" s="21"/>
      <c r="AK515" s="21"/>
      <c r="AL515" s="21"/>
      <c r="AM515" s="21"/>
      <c r="AN515" s="21"/>
      <c r="AO515" s="21"/>
      <c r="AP515" s="29"/>
      <c r="AQ515" s="29"/>
      <c r="AR515" s="21"/>
      <c r="AS515" s="22"/>
      <c r="AT515" s="21"/>
      <c r="AU515" s="21"/>
      <c r="AV515" s="21"/>
      <c r="AW515" s="21"/>
    </row>
    <row r="516" spans="1:49" ht="3.75" customHeight="1" x14ac:dyDescent="0.2">
      <c r="A516" s="21"/>
      <c r="B516" s="21"/>
      <c r="C516" s="21"/>
      <c r="D516" s="21"/>
      <c r="E516" s="21"/>
      <c r="F516" s="21"/>
      <c r="G516" s="21"/>
      <c r="H516" s="21"/>
      <c r="I516" s="21"/>
      <c r="J516" s="21"/>
      <c r="K516" s="21"/>
      <c r="L516" s="21"/>
      <c r="M516" s="21"/>
      <c r="N516" s="21"/>
      <c r="O516" s="21"/>
      <c r="P516" s="21"/>
      <c r="Q516" s="21"/>
      <c r="R516" s="21"/>
      <c r="S516" s="21"/>
      <c r="T516" s="21"/>
      <c r="U516" s="21"/>
      <c r="V516" s="21"/>
      <c r="W516" s="21"/>
      <c r="X516" s="21"/>
      <c r="Y516" s="21"/>
      <c r="Z516" s="21"/>
      <c r="AA516" s="21"/>
      <c r="AB516" s="21"/>
      <c r="AC516" s="21"/>
      <c r="AD516" s="21"/>
      <c r="AE516" s="21"/>
      <c r="AF516" s="21"/>
      <c r="AG516" s="21"/>
      <c r="AH516" s="21"/>
      <c r="AI516" s="21"/>
      <c r="AJ516" s="21"/>
      <c r="AK516" s="21"/>
      <c r="AL516" s="21"/>
      <c r="AM516" s="21"/>
      <c r="AN516" s="21"/>
      <c r="AO516" s="21"/>
      <c r="AP516" s="21"/>
      <c r="AQ516" s="21"/>
      <c r="AR516" s="21"/>
      <c r="AS516" s="21"/>
      <c r="AT516" s="21"/>
      <c r="AU516" s="21"/>
      <c r="AV516" s="21"/>
      <c r="AW516" s="21"/>
    </row>
    <row r="517" spans="1:49" x14ac:dyDescent="0.2">
      <c r="A517" s="35"/>
      <c r="B517" s="35"/>
      <c r="C517" s="21"/>
      <c r="D517" s="36"/>
      <c r="E517" s="36"/>
      <c r="F517" s="36"/>
      <c r="G517" s="36"/>
      <c r="H517" s="36"/>
      <c r="I517" s="36"/>
      <c r="J517" s="36"/>
      <c r="K517" s="21"/>
      <c r="L517" s="37"/>
      <c r="M517" s="37"/>
      <c r="N517" s="21"/>
      <c r="O517" s="27"/>
      <c r="P517" s="21"/>
      <c r="Q517" s="21"/>
      <c r="R517" s="33"/>
      <c r="S517" s="33"/>
      <c r="T517" s="21"/>
      <c r="U517" s="21"/>
      <c r="V517" s="21"/>
      <c r="W517" s="21"/>
      <c r="X517" s="21"/>
      <c r="Y517" s="21"/>
      <c r="Z517" s="21"/>
      <c r="AA517" s="21"/>
      <c r="AB517" s="21"/>
      <c r="AC517" s="21"/>
      <c r="AD517" s="21"/>
      <c r="AE517" s="21"/>
      <c r="AF517" s="21"/>
      <c r="AG517" s="21"/>
      <c r="AH517" s="21"/>
      <c r="AI517" s="21"/>
      <c r="AJ517" s="21"/>
      <c r="AK517" s="21"/>
      <c r="AL517" s="21"/>
      <c r="AM517" s="21"/>
      <c r="AN517" s="21"/>
      <c r="AO517" s="21"/>
      <c r="AP517" s="29"/>
      <c r="AQ517" s="29"/>
      <c r="AR517" s="21"/>
      <c r="AS517" s="22"/>
      <c r="AT517" s="21"/>
      <c r="AU517" s="21"/>
      <c r="AV517" s="21"/>
      <c r="AW517" s="21"/>
    </row>
    <row r="518" spans="1:49" ht="4.5" customHeight="1" x14ac:dyDescent="0.2">
      <c r="A518" s="21"/>
      <c r="B518" s="21"/>
      <c r="C518" s="21"/>
      <c r="D518" s="21"/>
      <c r="E518" s="21"/>
      <c r="F518" s="21"/>
      <c r="G518" s="21"/>
      <c r="H518" s="21"/>
      <c r="I518" s="21"/>
      <c r="J518" s="21"/>
      <c r="K518" s="21"/>
      <c r="L518" s="21"/>
      <c r="M518" s="21"/>
      <c r="N518" s="21"/>
      <c r="O518" s="21"/>
      <c r="P518" s="21"/>
      <c r="Q518" s="21"/>
      <c r="R518" s="21"/>
      <c r="S518" s="21"/>
      <c r="T518" s="21"/>
      <c r="U518" s="21"/>
      <c r="V518" s="21"/>
      <c r="W518" s="21"/>
      <c r="X518" s="21"/>
      <c r="Y518" s="21"/>
      <c r="Z518" s="21"/>
      <c r="AA518" s="21"/>
      <c r="AB518" s="21"/>
      <c r="AC518" s="21"/>
      <c r="AD518" s="21"/>
      <c r="AE518" s="21"/>
      <c r="AF518" s="21"/>
      <c r="AG518" s="21"/>
      <c r="AH518" s="21"/>
      <c r="AI518" s="21"/>
      <c r="AJ518" s="21"/>
      <c r="AK518" s="21"/>
      <c r="AL518" s="21"/>
      <c r="AM518" s="21"/>
      <c r="AN518" s="21"/>
      <c r="AO518" s="21"/>
      <c r="AP518" s="21"/>
      <c r="AQ518" s="21"/>
      <c r="AR518" s="21"/>
      <c r="AS518" s="21"/>
      <c r="AT518" s="21"/>
      <c r="AU518" s="21"/>
      <c r="AV518" s="21"/>
      <c r="AW518" s="21"/>
    </row>
    <row r="519" spans="1:49" x14ac:dyDescent="0.2">
      <c r="A519" s="35"/>
      <c r="B519" s="35"/>
      <c r="C519" s="21"/>
      <c r="D519" s="36"/>
      <c r="E519" s="36"/>
      <c r="F519" s="36"/>
      <c r="G519" s="36"/>
      <c r="H519" s="36"/>
      <c r="I519" s="36"/>
      <c r="J519" s="36"/>
      <c r="K519" s="21"/>
      <c r="L519" s="37"/>
      <c r="M519" s="37"/>
      <c r="N519" s="21"/>
      <c r="O519" s="27"/>
      <c r="P519" s="21"/>
      <c r="Q519" s="21"/>
      <c r="R519" s="33"/>
      <c r="S519" s="33"/>
      <c r="T519" s="21"/>
      <c r="U519" s="21"/>
      <c r="V519" s="21"/>
      <c r="W519" s="21"/>
      <c r="X519" s="21"/>
      <c r="Y519" s="21"/>
      <c r="Z519" s="21"/>
      <c r="AA519" s="21"/>
      <c r="AB519" s="21"/>
      <c r="AC519" s="21"/>
      <c r="AD519" s="21"/>
      <c r="AE519" s="21"/>
      <c r="AF519" s="21"/>
      <c r="AG519" s="21"/>
      <c r="AH519" s="21"/>
      <c r="AI519" s="21"/>
      <c r="AJ519" s="21"/>
      <c r="AK519" s="21"/>
      <c r="AL519" s="21"/>
      <c r="AM519" s="21"/>
      <c r="AN519" s="21"/>
      <c r="AO519" s="21"/>
      <c r="AP519" s="29"/>
      <c r="AQ519" s="29"/>
      <c r="AR519" s="21"/>
      <c r="AS519" s="22"/>
      <c r="AT519" s="21"/>
      <c r="AU519" s="21"/>
      <c r="AV519" s="21"/>
      <c r="AW519" s="21"/>
    </row>
    <row r="520" spans="1:49" ht="3.75" customHeight="1" x14ac:dyDescent="0.2">
      <c r="A520" s="21"/>
      <c r="B520" s="21"/>
      <c r="C520" s="21"/>
      <c r="D520" s="21"/>
      <c r="E520" s="21"/>
      <c r="F520" s="21"/>
      <c r="G520" s="21"/>
      <c r="H520" s="21"/>
      <c r="I520" s="21"/>
      <c r="J520" s="21"/>
      <c r="K520" s="21"/>
      <c r="L520" s="21"/>
      <c r="M520" s="21"/>
      <c r="N520" s="21"/>
      <c r="O520" s="21"/>
      <c r="P520" s="21"/>
      <c r="Q520" s="21"/>
      <c r="R520" s="21"/>
      <c r="S520" s="21"/>
      <c r="T520" s="21"/>
      <c r="U520" s="21"/>
      <c r="V520" s="21"/>
      <c r="W520" s="21"/>
      <c r="X520" s="21"/>
      <c r="Y520" s="21"/>
      <c r="Z520" s="21"/>
      <c r="AA520" s="21"/>
      <c r="AB520" s="21"/>
      <c r="AC520" s="21"/>
      <c r="AD520" s="21"/>
      <c r="AE520" s="21"/>
      <c r="AF520" s="21"/>
      <c r="AG520" s="21"/>
      <c r="AH520" s="21"/>
      <c r="AI520" s="21"/>
      <c r="AJ520" s="21"/>
      <c r="AK520" s="21"/>
      <c r="AL520" s="21"/>
      <c r="AM520" s="21"/>
      <c r="AN520" s="21"/>
      <c r="AO520" s="21"/>
      <c r="AP520" s="21"/>
      <c r="AQ520" s="21"/>
      <c r="AR520" s="21"/>
      <c r="AS520" s="21"/>
      <c r="AT520" s="21"/>
      <c r="AU520" s="21"/>
      <c r="AV520" s="21"/>
      <c r="AW520" s="21"/>
    </row>
    <row r="521" spans="1:49" x14ac:dyDescent="0.2">
      <c r="A521" s="35"/>
      <c r="B521" s="35"/>
      <c r="C521" s="21"/>
      <c r="D521" s="36"/>
      <c r="E521" s="36"/>
      <c r="F521" s="36"/>
      <c r="G521" s="36"/>
      <c r="H521" s="36"/>
      <c r="I521" s="36"/>
      <c r="J521" s="36"/>
      <c r="K521" s="21"/>
      <c r="L521" s="37"/>
      <c r="M521" s="37"/>
      <c r="N521" s="21"/>
      <c r="O521" s="27"/>
      <c r="P521" s="21"/>
      <c r="Q521" s="21"/>
      <c r="R521" s="33"/>
      <c r="S521" s="33"/>
      <c r="T521" s="21"/>
      <c r="U521" s="21"/>
      <c r="V521" s="21"/>
      <c r="W521" s="21"/>
      <c r="X521" s="21"/>
      <c r="Y521" s="21"/>
      <c r="Z521" s="21"/>
      <c r="AA521" s="21"/>
      <c r="AB521" s="21"/>
      <c r="AC521" s="21"/>
      <c r="AD521" s="21"/>
      <c r="AE521" s="21"/>
      <c r="AF521" s="21"/>
      <c r="AG521" s="21"/>
      <c r="AH521" s="21"/>
      <c r="AI521" s="21"/>
      <c r="AJ521" s="21"/>
      <c r="AK521" s="21"/>
      <c r="AL521" s="21"/>
      <c r="AM521" s="21"/>
      <c r="AN521" s="21"/>
      <c r="AO521" s="21"/>
      <c r="AP521" s="29"/>
      <c r="AQ521" s="29"/>
      <c r="AR521" s="21"/>
      <c r="AS521" s="22"/>
      <c r="AT521" s="21"/>
      <c r="AU521" s="21"/>
      <c r="AV521" s="21"/>
      <c r="AW521" s="21"/>
    </row>
    <row r="522" spans="1:49" ht="4.5" customHeight="1" x14ac:dyDescent="0.2">
      <c r="A522" s="21"/>
      <c r="B522" s="21"/>
      <c r="C522" s="21"/>
      <c r="D522" s="21"/>
      <c r="E522" s="21"/>
      <c r="F522" s="21"/>
      <c r="G522" s="21"/>
      <c r="H522" s="21"/>
      <c r="I522" s="21"/>
      <c r="J522" s="21"/>
      <c r="K522" s="21"/>
      <c r="L522" s="21"/>
      <c r="M522" s="21"/>
      <c r="N522" s="21"/>
      <c r="O522" s="21"/>
      <c r="P522" s="21"/>
      <c r="Q522" s="21"/>
      <c r="R522" s="21"/>
      <c r="S522" s="21"/>
      <c r="T522" s="21"/>
      <c r="U522" s="21"/>
      <c r="V522" s="21"/>
      <c r="W522" s="21"/>
      <c r="X522" s="21"/>
      <c r="Y522" s="21"/>
      <c r="Z522" s="21"/>
      <c r="AA522" s="21"/>
      <c r="AB522" s="21"/>
      <c r="AC522" s="21"/>
      <c r="AD522" s="21"/>
      <c r="AE522" s="21"/>
      <c r="AF522" s="21"/>
      <c r="AG522" s="21"/>
      <c r="AH522" s="21"/>
      <c r="AI522" s="21"/>
      <c r="AJ522" s="21"/>
      <c r="AK522" s="21"/>
      <c r="AL522" s="21"/>
      <c r="AM522" s="21"/>
      <c r="AN522" s="21"/>
      <c r="AO522" s="21"/>
      <c r="AP522" s="21"/>
      <c r="AQ522" s="21"/>
      <c r="AR522" s="21"/>
      <c r="AS522" s="21"/>
      <c r="AT522" s="21"/>
      <c r="AU522" s="21"/>
      <c r="AV522" s="21"/>
      <c r="AW522" s="21"/>
    </row>
    <row r="523" spans="1:49" x14ac:dyDescent="0.2">
      <c r="A523" s="35"/>
      <c r="B523" s="35"/>
      <c r="C523" s="21"/>
      <c r="D523" s="36"/>
      <c r="E523" s="36"/>
      <c r="F523" s="36"/>
      <c r="G523" s="36"/>
      <c r="H523" s="36"/>
      <c r="I523" s="36"/>
      <c r="J523" s="36"/>
      <c r="K523" s="21"/>
      <c r="L523" s="37"/>
      <c r="M523" s="37"/>
      <c r="N523" s="21"/>
      <c r="O523" s="27"/>
      <c r="P523" s="21"/>
      <c r="Q523" s="21"/>
      <c r="R523" s="33"/>
      <c r="S523" s="33"/>
      <c r="T523" s="21"/>
      <c r="U523" s="21"/>
      <c r="V523" s="21"/>
      <c r="W523" s="21"/>
      <c r="X523" s="21"/>
      <c r="Y523" s="21"/>
      <c r="Z523" s="21"/>
      <c r="AA523" s="21"/>
      <c r="AB523" s="21"/>
      <c r="AC523" s="21"/>
      <c r="AD523" s="21"/>
      <c r="AE523" s="21"/>
      <c r="AF523" s="21"/>
      <c r="AG523" s="21"/>
      <c r="AH523" s="21"/>
      <c r="AI523" s="21"/>
      <c r="AJ523" s="21"/>
      <c r="AK523" s="21"/>
      <c r="AL523" s="21"/>
      <c r="AM523" s="21"/>
      <c r="AN523" s="21"/>
      <c r="AO523" s="21"/>
      <c r="AP523" s="29"/>
      <c r="AQ523" s="29"/>
      <c r="AR523" s="21"/>
      <c r="AS523" s="22"/>
      <c r="AT523" s="21"/>
      <c r="AU523" s="21"/>
      <c r="AV523" s="21"/>
      <c r="AW523" s="21"/>
    </row>
    <row r="524" spans="1:49" ht="3.75" customHeight="1" x14ac:dyDescent="0.2">
      <c r="A524" s="21"/>
      <c r="B524" s="21"/>
      <c r="C524" s="21"/>
      <c r="D524" s="21"/>
      <c r="E524" s="21"/>
      <c r="F524" s="21"/>
      <c r="G524" s="21"/>
      <c r="H524" s="21"/>
      <c r="I524" s="21"/>
      <c r="J524" s="21"/>
      <c r="K524" s="21"/>
      <c r="L524" s="21"/>
      <c r="M524" s="21"/>
      <c r="N524" s="21"/>
      <c r="O524" s="21"/>
      <c r="P524" s="21"/>
      <c r="Q524" s="21"/>
      <c r="R524" s="21"/>
      <c r="S524" s="21"/>
      <c r="T524" s="21"/>
      <c r="U524" s="21"/>
      <c r="V524" s="21"/>
      <c r="W524" s="21"/>
      <c r="X524" s="21"/>
      <c r="Y524" s="21"/>
      <c r="Z524" s="21"/>
      <c r="AA524" s="21"/>
      <c r="AB524" s="21"/>
      <c r="AC524" s="21"/>
      <c r="AD524" s="21"/>
      <c r="AE524" s="21"/>
      <c r="AF524" s="21"/>
      <c r="AG524" s="21"/>
      <c r="AH524" s="21"/>
      <c r="AI524" s="21"/>
      <c r="AJ524" s="21"/>
      <c r="AK524" s="21"/>
      <c r="AL524" s="21"/>
      <c r="AM524" s="21"/>
      <c r="AN524" s="21"/>
      <c r="AO524" s="21"/>
      <c r="AP524" s="21"/>
      <c r="AQ524" s="21"/>
      <c r="AR524" s="21"/>
      <c r="AS524" s="21"/>
      <c r="AT524" s="21"/>
      <c r="AU524" s="21"/>
      <c r="AV524" s="21"/>
      <c r="AW524" s="21"/>
    </row>
    <row r="525" spans="1:49" x14ac:dyDescent="0.2">
      <c r="A525" s="35"/>
      <c r="B525" s="35"/>
      <c r="C525" s="21"/>
      <c r="D525" s="36"/>
      <c r="E525" s="36"/>
      <c r="F525" s="36"/>
      <c r="G525" s="36"/>
      <c r="H525" s="36"/>
      <c r="I525" s="36"/>
      <c r="J525" s="36"/>
      <c r="K525" s="21"/>
      <c r="L525" s="37"/>
      <c r="M525" s="37"/>
      <c r="N525" s="21"/>
      <c r="O525" s="27"/>
      <c r="P525" s="21"/>
      <c r="Q525" s="21"/>
      <c r="R525" s="33"/>
      <c r="S525" s="33"/>
      <c r="T525" s="21"/>
      <c r="U525" s="21"/>
      <c r="V525" s="21"/>
      <c r="W525" s="21"/>
      <c r="X525" s="21"/>
      <c r="Y525" s="21"/>
      <c r="Z525" s="21"/>
      <c r="AA525" s="21"/>
      <c r="AB525" s="21"/>
      <c r="AC525" s="21"/>
      <c r="AD525" s="21"/>
      <c r="AE525" s="21"/>
      <c r="AF525" s="21"/>
      <c r="AG525" s="21"/>
      <c r="AH525" s="21"/>
      <c r="AI525" s="21"/>
      <c r="AJ525" s="21"/>
      <c r="AK525" s="21"/>
      <c r="AL525" s="21"/>
      <c r="AM525" s="21"/>
      <c r="AN525" s="21"/>
      <c r="AO525" s="21"/>
      <c r="AP525" s="29"/>
      <c r="AQ525" s="29"/>
      <c r="AR525" s="21"/>
      <c r="AS525" s="22"/>
      <c r="AT525" s="21"/>
      <c r="AU525" s="21"/>
      <c r="AV525" s="21"/>
      <c r="AW525" s="21"/>
    </row>
    <row r="526" spans="1:49" ht="3.75" customHeight="1" x14ac:dyDescent="0.2">
      <c r="A526" s="21"/>
      <c r="B526" s="21"/>
      <c r="C526" s="21"/>
      <c r="D526" s="21"/>
      <c r="E526" s="21"/>
      <c r="F526" s="21"/>
      <c r="G526" s="21"/>
      <c r="H526" s="21"/>
      <c r="I526" s="21"/>
      <c r="J526" s="21"/>
      <c r="K526" s="21"/>
      <c r="L526" s="21"/>
      <c r="M526" s="21"/>
      <c r="N526" s="21"/>
      <c r="O526" s="21"/>
      <c r="P526" s="21"/>
      <c r="Q526" s="21"/>
      <c r="R526" s="21"/>
      <c r="S526" s="21"/>
      <c r="T526" s="21"/>
      <c r="U526" s="21"/>
      <c r="V526" s="21"/>
      <c r="W526" s="21"/>
      <c r="X526" s="21"/>
      <c r="Y526" s="21"/>
      <c r="Z526" s="21"/>
      <c r="AA526" s="21"/>
      <c r="AB526" s="21"/>
      <c r="AC526" s="21"/>
      <c r="AD526" s="21"/>
      <c r="AE526" s="21"/>
      <c r="AF526" s="21"/>
      <c r="AG526" s="21"/>
      <c r="AH526" s="21"/>
      <c r="AI526" s="21"/>
      <c r="AJ526" s="21"/>
      <c r="AK526" s="21"/>
      <c r="AL526" s="21"/>
      <c r="AM526" s="21"/>
      <c r="AN526" s="21"/>
      <c r="AO526" s="21"/>
      <c r="AP526" s="21"/>
      <c r="AQ526" s="21"/>
      <c r="AR526" s="21"/>
      <c r="AS526" s="21"/>
      <c r="AT526" s="21"/>
      <c r="AU526" s="21"/>
      <c r="AV526" s="21"/>
      <c r="AW526" s="21"/>
    </row>
    <row r="527" spans="1:49" x14ac:dyDescent="0.2">
      <c r="A527" s="35"/>
      <c r="B527" s="35"/>
      <c r="C527" s="21"/>
      <c r="D527" s="36"/>
      <c r="E527" s="36"/>
      <c r="F527" s="36"/>
      <c r="G527" s="36"/>
      <c r="H527" s="36"/>
      <c r="I527" s="36"/>
      <c r="J527" s="36"/>
      <c r="K527" s="21"/>
      <c r="L527" s="37"/>
      <c r="M527" s="37"/>
      <c r="N527" s="21"/>
      <c r="O527" s="27"/>
      <c r="P527" s="21"/>
      <c r="Q527" s="21"/>
      <c r="R527" s="33"/>
      <c r="S527" s="33"/>
      <c r="T527" s="21"/>
      <c r="U527" s="21"/>
      <c r="V527" s="21"/>
      <c r="W527" s="21"/>
      <c r="X527" s="21"/>
      <c r="Y527" s="21"/>
      <c r="Z527" s="21"/>
      <c r="AA527" s="21"/>
      <c r="AB527" s="21"/>
      <c r="AC527" s="21"/>
      <c r="AD527" s="21"/>
      <c r="AE527" s="21"/>
      <c r="AF527" s="21"/>
      <c r="AG527" s="21"/>
      <c r="AH527" s="21"/>
      <c r="AI527" s="21"/>
      <c r="AJ527" s="21"/>
      <c r="AK527" s="21"/>
      <c r="AL527" s="21"/>
      <c r="AM527" s="21"/>
      <c r="AN527" s="21"/>
      <c r="AO527" s="21"/>
      <c r="AP527" s="29"/>
      <c r="AQ527" s="29"/>
      <c r="AR527" s="21"/>
      <c r="AS527" s="22"/>
      <c r="AT527" s="21"/>
      <c r="AU527" s="21"/>
      <c r="AV527" s="21"/>
      <c r="AW527" s="21"/>
    </row>
    <row r="528" spans="1:49" ht="3.75" customHeight="1" x14ac:dyDescent="0.2">
      <c r="A528" s="21"/>
      <c r="B528" s="21"/>
      <c r="C528" s="21"/>
      <c r="D528" s="21"/>
      <c r="E528" s="21"/>
      <c r="F528" s="21"/>
      <c r="G528" s="21"/>
      <c r="H528" s="21"/>
      <c r="I528" s="21"/>
      <c r="J528" s="21"/>
      <c r="K528" s="21"/>
      <c r="L528" s="21"/>
      <c r="M528" s="21"/>
      <c r="N528" s="21"/>
      <c r="O528" s="21"/>
      <c r="P528" s="21"/>
      <c r="Q528" s="21"/>
      <c r="R528" s="21"/>
      <c r="S528" s="21"/>
      <c r="T528" s="21"/>
      <c r="U528" s="21"/>
      <c r="V528" s="21"/>
      <c r="W528" s="21"/>
      <c r="X528" s="21"/>
      <c r="Y528" s="21"/>
      <c r="Z528" s="21"/>
      <c r="AA528" s="21"/>
      <c r="AB528" s="21"/>
      <c r="AC528" s="21"/>
      <c r="AD528" s="21"/>
      <c r="AE528" s="21"/>
      <c r="AF528" s="21"/>
      <c r="AG528" s="21"/>
      <c r="AH528" s="21"/>
      <c r="AI528" s="21"/>
      <c r="AJ528" s="21"/>
      <c r="AK528" s="21"/>
      <c r="AL528" s="21"/>
      <c r="AM528" s="21"/>
      <c r="AN528" s="21"/>
      <c r="AO528" s="21"/>
      <c r="AP528" s="21"/>
      <c r="AQ528" s="21"/>
      <c r="AR528" s="21"/>
      <c r="AS528" s="21"/>
      <c r="AT528" s="21"/>
      <c r="AU528" s="21"/>
      <c r="AV528" s="21"/>
      <c r="AW528" s="21"/>
    </row>
    <row r="529" spans="1:49" x14ac:dyDescent="0.2">
      <c r="A529" s="35"/>
      <c r="B529" s="35"/>
      <c r="C529" s="21"/>
      <c r="D529" s="36"/>
      <c r="E529" s="36"/>
      <c r="F529" s="36"/>
      <c r="G529" s="36"/>
      <c r="H529" s="36"/>
      <c r="I529" s="36"/>
      <c r="J529" s="36"/>
      <c r="K529" s="21"/>
      <c r="L529" s="37"/>
      <c r="M529" s="37"/>
      <c r="N529" s="21"/>
      <c r="O529" s="27"/>
      <c r="P529" s="21"/>
      <c r="Q529" s="21"/>
      <c r="R529" s="33"/>
      <c r="S529" s="33"/>
      <c r="T529" s="21"/>
      <c r="U529" s="21"/>
      <c r="V529" s="21"/>
      <c r="W529" s="21"/>
      <c r="X529" s="21"/>
      <c r="Y529" s="21"/>
      <c r="Z529" s="21"/>
      <c r="AA529" s="21"/>
      <c r="AB529" s="21"/>
      <c r="AC529" s="21"/>
      <c r="AD529" s="21"/>
      <c r="AE529" s="21"/>
      <c r="AF529" s="21"/>
      <c r="AG529" s="21"/>
      <c r="AH529" s="21"/>
      <c r="AI529" s="21"/>
      <c r="AJ529" s="21"/>
      <c r="AK529" s="21"/>
      <c r="AL529" s="21"/>
      <c r="AM529" s="21"/>
      <c r="AN529" s="21"/>
      <c r="AO529" s="21"/>
      <c r="AP529" s="29"/>
      <c r="AQ529" s="29"/>
      <c r="AR529" s="21"/>
      <c r="AS529" s="22"/>
      <c r="AT529" s="21"/>
      <c r="AU529" s="21"/>
      <c r="AV529" s="21"/>
      <c r="AW529" s="21"/>
    </row>
    <row r="530" spans="1:49" ht="5.25" customHeight="1" x14ac:dyDescent="0.2">
      <c r="A530" s="21"/>
      <c r="B530" s="21"/>
      <c r="C530" s="21"/>
      <c r="D530" s="21"/>
      <c r="E530" s="21"/>
      <c r="F530" s="21"/>
      <c r="G530" s="21"/>
      <c r="H530" s="21"/>
      <c r="I530" s="21"/>
      <c r="J530" s="21"/>
      <c r="K530" s="21"/>
      <c r="L530" s="21"/>
      <c r="M530" s="21"/>
      <c r="N530" s="21"/>
      <c r="O530" s="21"/>
      <c r="P530" s="21"/>
      <c r="Q530" s="21"/>
      <c r="R530" s="21"/>
      <c r="S530" s="21"/>
      <c r="T530" s="21"/>
      <c r="U530" s="21"/>
      <c r="V530" s="21"/>
      <c r="W530" s="21"/>
      <c r="X530" s="21"/>
      <c r="Y530" s="21"/>
      <c r="Z530" s="21"/>
      <c r="AA530" s="21"/>
      <c r="AB530" s="21"/>
      <c r="AC530" s="21"/>
      <c r="AD530" s="21"/>
      <c r="AE530" s="21"/>
      <c r="AF530" s="21"/>
      <c r="AG530" s="21"/>
      <c r="AH530" s="21"/>
      <c r="AI530" s="21"/>
      <c r="AJ530" s="21"/>
      <c r="AK530" s="21"/>
      <c r="AL530" s="21"/>
      <c r="AM530" s="21"/>
      <c r="AN530" s="21"/>
      <c r="AO530" s="21"/>
      <c r="AP530" s="21"/>
      <c r="AQ530" s="21"/>
      <c r="AR530" s="21"/>
      <c r="AS530" s="21"/>
      <c r="AT530" s="21"/>
      <c r="AU530" s="21"/>
      <c r="AV530" s="21"/>
      <c r="AW530" s="21"/>
    </row>
    <row r="531" spans="1:49" x14ac:dyDescent="0.2">
      <c r="A531" s="35"/>
      <c r="B531" s="35"/>
      <c r="C531" s="21"/>
      <c r="D531" s="36"/>
      <c r="E531" s="36"/>
      <c r="F531" s="36"/>
      <c r="G531" s="36"/>
      <c r="H531" s="36"/>
      <c r="I531" s="36"/>
      <c r="J531" s="36"/>
      <c r="K531" s="21"/>
      <c r="L531" s="37"/>
      <c r="M531" s="37"/>
      <c r="N531" s="21"/>
      <c r="O531" s="27"/>
      <c r="P531" s="21"/>
      <c r="Q531" s="21"/>
      <c r="R531" s="33"/>
      <c r="S531" s="33"/>
      <c r="T531" s="21"/>
      <c r="U531" s="21"/>
      <c r="V531" s="21"/>
      <c r="W531" s="21"/>
      <c r="X531" s="21"/>
      <c r="Y531" s="21"/>
      <c r="Z531" s="21"/>
      <c r="AA531" s="21"/>
      <c r="AB531" s="21"/>
      <c r="AC531" s="21"/>
      <c r="AD531" s="21"/>
      <c r="AE531" s="21"/>
      <c r="AF531" s="21"/>
      <c r="AG531" s="21"/>
      <c r="AH531" s="21"/>
      <c r="AI531" s="21"/>
      <c r="AJ531" s="21"/>
      <c r="AK531" s="21"/>
      <c r="AL531" s="21"/>
      <c r="AM531" s="21"/>
      <c r="AN531" s="21"/>
      <c r="AO531" s="21"/>
      <c r="AP531" s="29"/>
      <c r="AQ531" s="29"/>
      <c r="AR531" s="21"/>
      <c r="AS531" s="22"/>
      <c r="AT531" s="21"/>
      <c r="AU531" s="21"/>
      <c r="AV531" s="21"/>
      <c r="AW531" s="21"/>
    </row>
    <row r="532" spans="1:49" ht="4.5" customHeight="1" x14ac:dyDescent="0.2">
      <c r="A532" s="30"/>
      <c r="B532" s="30"/>
      <c r="C532" s="21"/>
      <c r="D532" s="31"/>
      <c r="E532" s="31"/>
      <c r="F532" s="31"/>
      <c r="G532" s="31"/>
      <c r="H532" s="31"/>
      <c r="I532" s="31"/>
      <c r="J532" s="31"/>
      <c r="K532" s="21"/>
      <c r="L532" s="32"/>
      <c r="M532" s="32"/>
      <c r="N532" s="21"/>
      <c r="O532" s="27"/>
      <c r="P532" s="21"/>
      <c r="Q532" s="21"/>
      <c r="R532" s="33"/>
      <c r="S532" s="33"/>
      <c r="T532" s="21"/>
      <c r="U532" s="21"/>
      <c r="V532" s="21"/>
      <c r="W532" s="21"/>
      <c r="X532" s="21"/>
      <c r="Y532" s="21"/>
      <c r="Z532" s="21"/>
      <c r="AA532" s="21"/>
      <c r="AB532" s="21"/>
      <c r="AC532" s="21"/>
      <c r="AD532" s="21"/>
      <c r="AE532" s="21"/>
      <c r="AF532" s="21"/>
      <c r="AG532" s="21"/>
      <c r="AH532" s="21"/>
      <c r="AI532" s="21"/>
      <c r="AJ532" s="21"/>
      <c r="AK532" s="21"/>
      <c r="AL532" s="21"/>
      <c r="AM532" s="21"/>
      <c r="AN532" s="21"/>
      <c r="AO532" s="21"/>
      <c r="AP532" s="34"/>
      <c r="AQ532" s="34"/>
      <c r="AR532" s="21"/>
      <c r="AS532" s="22"/>
      <c r="AT532" s="21"/>
      <c r="AU532" s="21"/>
      <c r="AV532" s="21"/>
      <c r="AW532" s="21"/>
    </row>
    <row r="533" spans="1:49" x14ac:dyDescent="0.2">
      <c r="A533" s="35"/>
      <c r="B533" s="35"/>
      <c r="C533" s="21"/>
      <c r="D533" s="36"/>
      <c r="E533" s="36"/>
      <c r="F533" s="36"/>
      <c r="G533" s="36"/>
      <c r="H533" s="36"/>
      <c r="I533" s="36"/>
      <c r="J533" s="36"/>
      <c r="K533" s="21"/>
      <c r="L533" s="37"/>
      <c r="M533" s="37"/>
      <c r="N533" s="21"/>
      <c r="O533" s="27"/>
      <c r="P533" s="21"/>
      <c r="Q533" s="21"/>
      <c r="R533" s="33"/>
      <c r="S533" s="33"/>
      <c r="T533" s="21"/>
      <c r="U533" s="21"/>
      <c r="V533" s="21"/>
      <c r="W533" s="21"/>
      <c r="X533" s="21"/>
      <c r="Y533" s="21"/>
      <c r="Z533" s="21"/>
      <c r="AA533" s="21"/>
      <c r="AB533" s="21"/>
      <c r="AC533" s="21"/>
      <c r="AD533" s="21"/>
      <c r="AE533" s="21"/>
      <c r="AF533" s="21"/>
      <c r="AG533" s="21"/>
      <c r="AH533" s="21"/>
      <c r="AI533" s="21"/>
      <c r="AJ533" s="21"/>
      <c r="AK533" s="21"/>
      <c r="AL533" s="21"/>
      <c r="AM533" s="21"/>
      <c r="AN533" s="21"/>
      <c r="AO533" s="21"/>
      <c r="AP533" s="29"/>
      <c r="AQ533" s="29"/>
      <c r="AR533" s="21"/>
      <c r="AS533" s="22"/>
      <c r="AT533" s="21"/>
      <c r="AU533" s="21"/>
      <c r="AV533" s="21"/>
      <c r="AW533" s="21"/>
    </row>
    <row r="534" spans="1:49" ht="3.75" customHeight="1" x14ac:dyDescent="0.2">
      <c r="A534" s="30"/>
      <c r="B534" s="30"/>
      <c r="C534" s="21"/>
      <c r="D534" s="31"/>
      <c r="E534" s="31"/>
      <c r="F534" s="31"/>
      <c r="G534" s="31"/>
      <c r="H534" s="31"/>
      <c r="I534" s="31"/>
      <c r="J534" s="31"/>
      <c r="K534" s="21"/>
      <c r="L534" s="32"/>
      <c r="M534" s="32"/>
      <c r="N534" s="21"/>
      <c r="O534" s="27"/>
      <c r="P534" s="21"/>
      <c r="Q534" s="21"/>
      <c r="R534" s="33"/>
      <c r="S534" s="33"/>
      <c r="T534" s="21"/>
      <c r="U534" s="21"/>
      <c r="V534" s="21"/>
      <c r="W534" s="21"/>
      <c r="X534" s="21"/>
      <c r="Y534" s="21"/>
      <c r="Z534" s="21"/>
      <c r="AA534" s="21"/>
      <c r="AB534" s="21"/>
      <c r="AC534" s="21"/>
      <c r="AD534" s="21"/>
      <c r="AE534" s="21"/>
      <c r="AF534" s="21"/>
      <c r="AG534" s="21"/>
      <c r="AH534" s="21"/>
      <c r="AI534" s="21"/>
      <c r="AJ534" s="21"/>
      <c r="AK534" s="21"/>
      <c r="AL534" s="21"/>
      <c r="AM534" s="21"/>
      <c r="AN534" s="21"/>
      <c r="AO534" s="21"/>
      <c r="AP534" s="34"/>
      <c r="AQ534" s="34"/>
      <c r="AR534" s="21"/>
      <c r="AS534" s="22"/>
      <c r="AT534" s="21"/>
      <c r="AU534" s="21"/>
      <c r="AV534" s="21"/>
      <c r="AW534" s="21"/>
    </row>
    <row r="535" spans="1:49" x14ac:dyDescent="0.2">
      <c r="A535" s="35"/>
      <c r="B535" s="35"/>
      <c r="C535" s="21"/>
      <c r="D535" s="36"/>
      <c r="E535" s="36"/>
      <c r="F535" s="36"/>
      <c r="G535" s="36"/>
      <c r="H535" s="36"/>
      <c r="I535" s="36"/>
      <c r="J535" s="36"/>
      <c r="K535" s="21"/>
      <c r="L535" s="37"/>
      <c r="M535" s="37"/>
      <c r="N535" s="21"/>
      <c r="O535" s="27"/>
      <c r="P535" s="21"/>
      <c r="Q535" s="21"/>
      <c r="R535" s="33"/>
      <c r="S535" s="33"/>
      <c r="T535" s="21"/>
      <c r="U535" s="21"/>
      <c r="V535" s="21"/>
      <c r="W535" s="21"/>
      <c r="X535" s="21"/>
      <c r="Y535" s="21"/>
      <c r="Z535" s="21"/>
      <c r="AA535" s="21"/>
      <c r="AB535" s="21"/>
      <c r="AC535" s="21"/>
      <c r="AD535" s="21"/>
      <c r="AE535" s="21"/>
      <c r="AF535" s="21"/>
      <c r="AG535" s="21"/>
      <c r="AH535" s="21"/>
      <c r="AI535" s="21"/>
      <c r="AJ535" s="21"/>
      <c r="AK535" s="21"/>
      <c r="AL535" s="21"/>
      <c r="AM535" s="21"/>
      <c r="AN535" s="21"/>
      <c r="AO535" s="21"/>
      <c r="AP535" s="29"/>
      <c r="AQ535" s="29"/>
      <c r="AR535" s="21"/>
      <c r="AS535" s="22"/>
      <c r="AT535" s="21"/>
      <c r="AU535" s="21"/>
      <c r="AV535" s="21"/>
      <c r="AW535" s="21"/>
    </row>
    <row r="536" spans="1:49" ht="3.75" customHeight="1" x14ac:dyDescent="0.2">
      <c r="A536" s="30"/>
      <c r="B536" s="30"/>
      <c r="C536" s="21"/>
      <c r="D536" s="31"/>
      <c r="E536" s="31"/>
      <c r="F536" s="31"/>
      <c r="G536" s="31"/>
      <c r="H536" s="31"/>
      <c r="I536" s="31"/>
      <c r="J536" s="31"/>
      <c r="K536" s="21"/>
      <c r="L536" s="32"/>
      <c r="M536" s="32"/>
      <c r="N536" s="21"/>
      <c r="O536" s="27"/>
      <c r="P536" s="21"/>
      <c r="Q536" s="21"/>
      <c r="R536" s="33"/>
      <c r="S536" s="33"/>
      <c r="T536" s="21"/>
      <c r="U536" s="21"/>
      <c r="V536" s="21"/>
      <c r="W536" s="21"/>
      <c r="X536" s="21"/>
      <c r="Y536" s="21"/>
      <c r="Z536" s="21"/>
      <c r="AA536" s="21"/>
      <c r="AB536" s="21"/>
      <c r="AC536" s="21"/>
      <c r="AD536" s="21"/>
      <c r="AE536" s="21"/>
      <c r="AF536" s="21"/>
      <c r="AG536" s="21"/>
      <c r="AH536" s="21"/>
      <c r="AI536" s="21"/>
      <c r="AJ536" s="21"/>
      <c r="AK536" s="21"/>
      <c r="AL536" s="21"/>
      <c r="AM536" s="21"/>
      <c r="AN536" s="21"/>
      <c r="AO536" s="21"/>
      <c r="AP536" s="34"/>
      <c r="AQ536" s="34"/>
      <c r="AR536" s="21"/>
      <c r="AS536" s="22"/>
      <c r="AT536" s="21"/>
      <c r="AU536" s="21"/>
      <c r="AV536" s="21"/>
      <c r="AW536" s="21"/>
    </row>
    <row r="537" spans="1:49" x14ac:dyDescent="0.2">
      <c r="A537" s="35"/>
      <c r="B537" s="35"/>
      <c r="C537" s="21"/>
      <c r="D537" s="36"/>
      <c r="E537" s="36"/>
      <c r="F537" s="36"/>
      <c r="G537" s="36"/>
      <c r="H537" s="36"/>
      <c r="I537" s="36"/>
      <c r="J537" s="36"/>
      <c r="K537" s="21"/>
      <c r="L537" s="37"/>
      <c r="M537" s="37"/>
      <c r="N537" s="21"/>
      <c r="O537" s="27"/>
      <c r="P537" s="21"/>
      <c r="Q537" s="21"/>
      <c r="R537" s="33"/>
      <c r="S537" s="33"/>
      <c r="T537" s="21"/>
      <c r="U537" s="21"/>
      <c r="V537" s="21"/>
      <c r="W537" s="21"/>
      <c r="X537" s="21"/>
      <c r="Y537" s="21"/>
      <c r="Z537" s="21"/>
      <c r="AA537" s="21"/>
      <c r="AB537" s="21"/>
      <c r="AC537" s="21"/>
      <c r="AD537" s="21"/>
      <c r="AE537" s="21"/>
      <c r="AF537" s="21"/>
      <c r="AG537" s="21"/>
      <c r="AH537" s="21"/>
      <c r="AI537" s="21"/>
      <c r="AJ537" s="21"/>
      <c r="AK537" s="21"/>
      <c r="AL537" s="21"/>
      <c r="AM537" s="21"/>
      <c r="AN537" s="21"/>
      <c r="AO537" s="21"/>
      <c r="AP537" s="29"/>
      <c r="AQ537" s="29"/>
      <c r="AR537" s="21"/>
      <c r="AS537" s="22"/>
      <c r="AT537" s="21"/>
      <c r="AU537" s="21"/>
      <c r="AV537" s="21"/>
      <c r="AW537" s="21"/>
    </row>
    <row r="538" spans="1:49" ht="3.75" customHeight="1" x14ac:dyDescent="0.2">
      <c r="A538" s="30"/>
      <c r="B538" s="30"/>
      <c r="C538" s="21"/>
      <c r="D538" s="31"/>
      <c r="E538" s="31"/>
      <c r="F538" s="31"/>
      <c r="G538" s="31"/>
      <c r="H538" s="31"/>
      <c r="I538" s="31"/>
      <c r="J538" s="31"/>
      <c r="K538" s="21"/>
      <c r="L538" s="32"/>
      <c r="M538" s="32"/>
      <c r="N538" s="21"/>
      <c r="O538" s="27"/>
      <c r="P538" s="21"/>
      <c r="Q538" s="21"/>
      <c r="R538" s="33"/>
      <c r="S538" s="33"/>
      <c r="T538" s="21"/>
      <c r="U538" s="21"/>
      <c r="V538" s="21"/>
      <c r="W538" s="21"/>
      <c r="X538" s="21"/>
      <c r="Y538" s="21"/>
      <c r="Z538" s="21"/>
      <c r="AA538" s="21"/>
      <c r="AB538" s="21"/>
      <c r="AC538" s="21"/>
      <c r="AD538" s="21"/>
      <c r="AE538" s="21"/>
      <c r="AF538" s="21"/>
      <c r="AG538" s="21"/>
      <c r="AH538" s="21"/>
      <c r="AI538" s="21"/>
      <c r="AJ538" s="21"/>
      <c r="AK538" s="21"/>
      <c r="AL538" s="21"/>
      <c r="AM538" s="21"/>
      <c r="AN538" s="21"/>
      <c r="AO538" s="21"/>
      <c r="AP538" s="34"/>
      <c r="AQ538" s="34"/>
      <c r="AR538" s="21"/>
      <c r="AS538" s="22"/>
      <c r="AT538" s="21"/>
      <c r="AU538" s="21"/>
      <c r="AV538" s="21"/>
      <c r="AW538" s="21"/>
    </row>
    <row r="539" spans="1:49" x14ac:dyDescent="0.2">
      <c r="A539" s="35"/>
      <c r="B539" s="35"/>
      <c r="C539" s="21"/>
      <c r="D539" s="36"/>
      <c r="E539" s="36"/>
      <c r="F539" s="36"/>
      <c r="G539" s="36"/>
      <c r="H539" s="36"/>
      <c r="I539" s="36"/>
      <c r="J539" s="36"/>
      <c r="K539" s="21"/>
      <c r="L539" s="37"/>
      <c r="M539" s="37"/>
      <c r="N539" s="21"/>
      <c r="O539" s="27"/>
      <c r="P539" s="21"/>
      <c r="Q539" s="21"/>
      <c r="R539" s="33"/>
      <c r="S539" s="33"/>
      <c r="T539" s="21"/>
      <c r="U539" s="21"/>
      <c r="V539" s="21"/>
      <c r="W539" s="21"/>
      <c r="X539" s="21"/>
      <c r="Y539" s="21"/>
      <c r="Z539" s="21"/>
      <c r="AA539" s="21"/>
      <c r="AB539" s="21"/>
      <c r="AC539" s="21"/>
      <c r="AD539" s="21"/>
      <c r="AE539" s="21"/>
      <c r="AF539" s="21"/>
      <c r="AG539" s="21"/>
      <c r="AH539" s="21"/>
      <c r="AI539" s="21"/>
      <c r="AJ539" s="21"/>
      <c r="AK539" s="21"/>
      <c r="AL539" s="21"/>
      <c r="AM539" s="21"/>
      <c r="AN539" s="21"/>
      <c r="AO539" s="21"/>
      <c r="AP539" s="29"/>
      <c r="AQ539" s="29"/>
      <c r="AR539" s="21"/>
      <c r="AS539" s="22"/>
      <c r="AT539" s="21"/>
      <c r="AU539" s="21"/>
      <c r="AV539" s="21"/>
      <c r="AW539" s="21"/>
    </row>
    <row r="540" spans="1:49" ht="13.5" customHeight="1" x14ac:dyDescent="0.2">
      <c r="A540" s="30"/>
      <c r="B540" s="30"/>
      <c r="C540" s="21"/>
      <c r="D540" s="31"/>
      <c r="E540" s="31"/>
      <c r="F540" s="31"/>
      <c r="G540" s="31"/>
      <c r="H540" s="31"/>
      <c r="I540" s="31"/>
      <c r="J540" s="31"/>
      <c r="K540" s="21"/>
      <c r="L540" s="32"/>
      <c r="M540" s="32"/>
      <c r="N540" s="21"/>
      <c r="O540" s="27"/>
      <c r="P540" s="21"/>
      <c r="Q540" s="21"/>
      <c r="R540" s="33"/>
      <c r="S540" s="33"/>
      <c r="T540" s="21"/>
      <c r="U540" s="21"/>
      <c r="V540" s="21"/>
      <c r="W540" s="21"/>
      <c r="X540" s="21"/>
      <c r="Y540" s="21"/>
      <c r="Z540" s="21"/>
      <c r="AA540" s="21"/>
      <c r="AB540" s="21"/>
      <c r="AC540" s="21"/>
      <c r="AD540" s="21"/>
      <c r="AE540" s="21"/>
      <c r="AF540" s="21"/>
      <c r="AG540" s="21"/>
      <c r="AH540" s="21"/>
      <c r="AI540" s="21"/>
      <c r="AJ540" s="21"/>
      <c r="AK540" s="21"/>
      <c r="AL540" s="21"/>
      <c r="AM540" s="21"/>
      <c r="AN540" s="21"/>
      <c r="AO540" s="21"/>
      <c r="AP540" s="34"/>
      <c r="AQ540" s="34"/>
      <c r="AR540" s="21"/>
      <c r="AS540" s="22"/>
      <c r="AT540" s="21"/>
      <c r="AU540" s="21"/>
      <c r="AV540" s="21"/>
      <c r="AW540" s="21"/>
    </row>
    <row r="541" spans="1:49" x14ac:dyDescent="0.2">
      <c r="A541" s="38" t="s">
        <v>22</v>
      </c>
      <c r="B541" s="38"/>
      <c r="C541" s="38"/>
      <c r="D541" s="38"/>
      <c r="E541" s="38"/>
      <c r="F541" s="38"/>
      <c r="G541" s="38"/>
      <c r="H541" s="38"/>
      <c r="I541" s="38"/>
      <c r="J541" s="38"/>
      <c r="K541" s="38"/>
      <c r="L541" s="38"/>
      <c r="M541" s="38"/>
      <c r="N541" s="21"/>
      <c r="O541" s="27"/>
      <c r="P541" s="21"/>
      <c r="Q541" s="21"/>
      <c r="R541" s="33"/>
      <c r="S541" s="33"/>
      <c r="T541" s="21"/>
      <c r="U541" s="21"/>
      <c r="V541" s="21"/>
      <c r="W541" s="21"/>
      <c r="X541" s="21"/>
      <c r="Y541" s="21"/>
      <c r="Z541" s="21"/>
      <c r="AA541" s="21"/>
      <c r="AB541" s="21"/>
      <c r="AC541" s="21"/>
      <c r="AD541" s="21"/>
      <c r="AE541" s="21"/>
      <c r="AF541" s="21"/>
      <c r="AG541" s="21"/>
      <c r="AH541" s="21"/>
      <c r="AI541" s="21"/>
      <c r="AJ541" s="21"/>
      <c r="AK541" s="21"/>
      <c r="AL541" s="21"/>
      <c r="AM541" s="21"/>
      <c r="AN541" s="21"/>
      <c r="AO541" s="21"/>
      <c r="AP541" s="29"/>
      <c r="AQ541" s="29"/>
      <c r="AR541" s="21"/>
      <c r="AS541" s="22"/>
      <c r="AT541" s="21"/>
      <c r="AU541" s="21"/>
      <c r="AV541" s="21"/>
      <c r="AW541" s="21"/>
    </row>
    <row r="542" spans="1:49" ht="5.25" customHeight="1" x14ac:dyDescent="0.2">
      <c r="A542" s="21"/>
      <c r="B542" s="21"/>
      <c r="C542" s="21"/>
      <c r="D542" s="21"/>
      <c r="E542" s="21"/>
      <c r="F542" s="21"/>
      <c r="G542" s="21"/>
      <c r="H542" s="21"/>
      <c r="I542" s="21"/>
      <c r="J542" s="21"/>
      <c r="K542" s="21"/>
      <c r="L542" s="21"/>
      <c r="M542" s="21"/>
      <c r="N542" s="21"/>
      <c r="O542" s="21"/>
      <c r="P542" s="21"/>
      <c r="Q542" s="21"/>
      <c r="R542" s="21"/>
      <c r="S542" s="21"/>
      <c r="T542" s="21"/>
      <c r="U542" s="21"/>
      <c r="V542" s="21"/>
      <c r="W542" s="21"/>
      <c r="X542" s="21"/>
      <c r="Y542" s="21"/>
      <c r="Z542" s="21"/>
      <c r="AA542" s="21"/>
      <c r="AB542" s="21"/>
      <c r="AC542" s="21"/>
      <c r="AD542" s="21"/>
      <c r="AE542" s="21"/>
      <c r="AF542" s="21"/>
      <c r="AG542" s="21"/>
      <c r="AH542" s="21"/>
      <c r="AI542" s="21"/>
      <c r="AJ542" s="21"/>
      <c r="AK542" s="21"/>
      <c r="AL542" s="21"/>
      <c r="AM542" s="21"/>
      <c r="AN542" s="21"/>
      <c r="AO542" s="21"/>
      <c r="AP542" s="21"/>
      <c r="AQ542" s="21"/>
      <c r="AR542" s="21"/>
      <c r="AS542" s="21"/>
      <c r="AT542" s="21"/>
      <c r="AU542" s="21"/>
      <c r="AV542" s="21"/>
      <c r="AW542" s="21"/>
    </row>
    <row r="543" spans="1:49" x14ac:dyDescent="0.2">
      <c r="A543" s="35"/>
      <c r="B543" s="35"/>
      <c r="C543" s="21"/>
      <c r="D543" s="36"/>
      <c r="E543" s="36"/>
      <c r="F543" s="36"/>
      <c r="G543" s="36"/>
      <c r="H543" s="36"/>
      <c r="I543" s="36"/>
      <c r="J543" s="36"/>
      <c r="K543" s="21"/>
      <c r="L543" s="37"/>
      <c r="M543" s="37"/>
      <c r="N543" s="21"/>
      <c r="O543" s="27"/>
      <c r="P543" s="21"/>
      <c r="Q543" s="21"/>
      <c r="R543" s="33"/>
      <c r="S543" s="33"/>
      <c r="T543" s="21"/>
      <c r="U543" s="21"/>
      <c r="V543" s="21"/>
      <c r="W543" s="21"/>
      <c r="X543" s="21"/>
      <c r="Y543" s="21"/>
      <c r="Z543" s="21"/>
      <c r="AA543" s="21"/>
      <c r="AB543" s="21"/>
      <c r="AC543" s="21"/>
      <c r="AD543" s="21"/>
      <c r="AE543" s="21"/>
      <c r="AF543" s="21"/>
      <c r="AG543" s="21"/>
      <c r="AH543" s="21"/>
      <c r="AI543" s="21"/>
      <c r="AJ543" s="21"/>
      <c r="AK543" s="21"/>
      <c r="AL543" s="21"/>
      <c r="AM543" s="21"/>
      <c r="AN543" s="21"/>
      <c r="AO543" s="21"/>
      <c r="AP543" s="29"/>
      <c r="AQ543" s="29"/>
      <c r="AR543" s="21"/>
      <c r="AS543" s="22"/>
      <c r="AT543" s="21"/>
      <c r="AU543" s="21"/>
      <c r="AV543" s="21"/>
      <c r="AW543" s="21"/>
    </row>
    <row r="544" spans="1:49" ht="3.75" customHeight="1" x14ac:dyDescent="0.2">
      <c r="A544" s="21"/>
      <c r="B544" s="21"/>
      <c r="C544" s="21"/>
      <c r="D544" s="21"/>
      <c r="E544" s="21"/>
      <c r="F544" s="21"/>
      <c r="G544" s="21"/>
      <c r="H544" s="21"/>
      <c r="I544" s="21"/>
      <c r="J544" s="21"/>
      <c r="K544" s="21"/>
      <c r="L544" s="21"/>
      <c r="M544" s="21"/>
      <c r="N544" s="21"/>
      <c r="O544" s="21"/>
      <c r="P544" s="21"/>
      <c r="Q544" s="21"/>
      <c r="R544" s="21"/>
      <c r="S544" s="21"/>
      <c r="T544" s="21"/>
      <c r="U544" s="21"/>
      <c r="V544" s="21"/>
      <c r="W544" s="21"/>
      <c r="X544" s="21"/>
      <c r="Y544" s="21"/>
      <c r="Z544" s="21"/>
      <c r="AA544" s="21"/>
      <c r="AB544" s="21"/>
      <c r="AC544" s="21"/>
      <c r="AD544" s="21"/>
      <c r="AE544" s="21"/>
      <c r="AF544" s="21"/>
      <c r="AG544" s="21"/>
      <c r="AH544" s="21"/>
      <c r="AI544" s="21"/>
      <c r="AJ544" s="21"/>
      <c r="AK544" s="21"/>
      <c r="AL544" s="21"/>
      <c r="AM544" s="21"/>
      <c r="AN544" s="21"/>
      <c r="AO544" s="21"/>
      <c r="AP544" s="21"/>
      <c r="AQ544" s="21"/>
      <c r="AR544" s="21"/>
      <c r="AS544" s="21"/>
      <c r="AT544" s="21"/>
      <c r="AU544" s="21"/>
      <c r="AV544" s="21"/>
      <c r="AW544" s="21"/>
    </row>
    <row r="545" spans="1:49" x14ac:dyDescent="0.2">
      <c r="A545" s="35"/>
      <c r="B545" s="35"/>
      <c r="C545" s="21"/>
      <c r="D545" s="36"/>
      <c r="E545" s="36"/>
      <c r="F545" s="36"/>
      <c r="G545" s="36"/>
      <c r="H545" s="36"/>
      <c r="I545" s="36"/>
      <c r="J545" s="36"/>
      <c r="K545" s="21"/>
      <c r="L545" s="37"/>
      <c r="M545" s="37"/>
      <c r="N545" s="21"/>
      <c r="O545" s="27"/>
      <c r="P545" s="21"/>
      <c r="Q545" s="21"/>
      <c r="R545" s="33"/>
      <c r="S545" s="33"/>
      <c r="T545" s="21"/>
      <c r="U545" s="21"/>
      <c r="V545" s="21"/>
      <c r="W545" s="21"/>
      <c r="X545" s="21"/>
      <c r="Y545" s="21"/>
      <c r="Z545" s="21"/>
      <c r="AA545" s="21"/>
      <c r="AB545" s="21"/>
      <c r="AC545" s="21"/>
      <c r="AD545" s="21"/>
      <c r="AE545" s="21"/>
      <c r="AF545" s="21"/>
      <c r="AG545" s="21"/>
      <c r="AH545" s="21"/>
      <c r="AI545" s="21"/>
      <c r="AJ545" s="21"/>
      <c r="AK545" s="21"/>
      <c r="AL545" s="21"/>
      <c r="AM545" s="21"/>
      <c r="AN545" s="21"/>
      <c r="AO545" s="21"/>
      <c r="AP545" s="29"/>
      <c r="AQ545" s="29"/>
      <c r="AR545" s="21"/>
      <c r="AS545" s="22"/>
      <c r="AT545" s="21"/>
      <c r="AU545" s="21"/>
      <c r="AV545" s="21"/>
      <c r="AW545" s="21"/>
    </row>
    <row r="546" spans="1:49" ht="4.5" customHeight="1" x14ac:dyDescent="0.2">
      <c r="A546" s="21"/>
      <c r="B546" s="21"/>
      <c r="C546" s="21"/>
      <c r="D546" s="21"/>
      <c r="E546" s="21"/>
      <c r="F546" s="21"/>
      <c r="G546" s="21"/>
      <c r="H546" s="21"/>
      <c r="I546" s="21"/>
      <c r="J546" s="21"/>
      <c r="K546" s="21"/>
      <c r="L546" s="21"/>
      <c r="M546" s="21"/>
      <c r="N546" s="21"/>
      <c r="O546" s="21"/>
      <c r="P546" s="21"/>
      <c r="Q546" s="21"/>
      <c r="R546" s="21"/>
      <c r="S546" s="21"/>
      <c r="T546" s="21"/>
      <c r="U546" s="21"/>
      <c r="V546" s="21"/>
      <c r="W546" s="21"/>
      <c r="X546" s="21"/>
      <c r="Y546" s="21"/>
      <c r="Z546" s="21"/>
      <c r="AA546" s="21"/>
      <c r="AB546" s="21"/>
      <c r="AC546" s="21"/>
      <c r="AD546" s="21"/>
      <c r="AE546" s="21"/>
      <c r="AF546" s="21"/>
      <c r="AG546" s="21"/>
      <c r="AH546" s="21"/>
      <c r="AI546" s="21"/>
      <c r="AJ546" s="21"/>
      <c r="AK546" s="21"/>
      <c r="AL546" s="21"/>
      <c r="AM546" s="21"/>
      <c r="AN546" s="21"/>
      <c r="AO546" s="21"/>
      <c r="AP546" s="21"/>
      <c r="AQ546" s="21"/>
      <c r="AR546" s="21"/>
      <c r="AS546" s="21"/>
      <c r="AT546" s="21"/>
      <c r="AU546" s="21"/>
      <c r="AV546" s="21"/>
      <c r="AW546" s="21"/>
    </row>
    <row r="547" spans="1:49" x14ac:dyDescent="0.2">
      <c r="A547" s="35"/>
      <c r="B547" s="35"/>
      <c r="C547" s="21"/>
      <c r="D547" s="36"/>
      <c r="E547" s="36"/>
      <c r="F547" s="36"/>
      <c r="G547" s="36"/>
      <c r="H547" s="36"/>
      <c r="I547" s="36"/>
      <c r="J547" s="36"/>
      <c r="K547" s="21"/>
      <c r="L547" s="37"/>
      <c r="M547" s="37"/>
      <c r="N547" s="21"/>
      <c r="O547" s="27"/>
      <c r="P547" s="21"/>
      <c r="Q547" s="21"/>
      <c r="R547" s="33"/>
      <c r="S547" s="33"/>
      <c r="T547" s="21"/>
      <c r="U547" s="21"/>
      <c r="V547" s="21"/>
      <c r="W547" s="21"/>
      <c r="X547" s="21"/>
      <c r="Y547" s="21"/>
      <c r="Z547" s="21"/>
      <c r="AA547" s="21"/>
      <c r="AB547" s="21"/>
      <c r="AC547" s="21"/>
      <c r="AD547" s="21"/>
      <c r="AE547" s="21"/>
      <c r="AF547" s="21"/>
      <c r="AG547" s="21"/>
      <c r="AH547" s="21"/>
      <c r="AI547" s="21"/>
      <c r="AJ547" s="21"/>
      <c r="AK547" s="21"/>
      <c r="AL547" s="21"/>
      <c r="AM547" s="21"/>
      <c r="AN547" s="21"/>
      <c r="AO547" s="21"/>
      <c r="AP547" s="29"/>
      <c r="AQ547" s="29"/>
      <c r="AR547" s="21"/>
      <c r="AS547" s="22"/>
      <c r="AT547" s="21"/>
      <c r="AU547" s="21"/>
      <c r="AV547" s="21"/>
      <c r="AW547" s="21"/>
    </row>
    <row r="548" spans="1:49" ht="4.5" customHeight="1" x14ac:dyDescent="0.2">
      <c r="A548" s="21"/>
      <c r="B548" s="21"/>
      <c r="C548" s="21"/>
      <c r="D548" s="21"/>
      <c r="E548" s="21"/>
      <c r="F548" s="21"/>
      <c r="G548" s="21"/>
      <c r="H548" s="21"/>
      <c r="I548" s="21"/>
      <c r="J548" s="21"/>
      <c r="K548" s="21"/>
      <c r="L548" s="21"/>
      <c r="M548" s="21"/>
      <c r="N548" s="21"/>
      <c r="O548" s="21"/>
      <c r="P548" s="21"/>
      <c r="Q548" s="21"/>
      <c r="R548" s="21"/>
      <c r="S548" s="21"/>
      <c r="T548" s="21"/>
      <c r="U548" s="21"/>
      <c r="V548" s="21"/>
      <c r="W548" s="21"/>
      <c r="X548" s="21"/>
      <c r="Y548" s="21"/>
      <c r="Z548" s="21"/>
      <c r="AA548" s="21"/>
      <c r="AB548" s="21"/>
      <c r="AC548" s="21"/>
      <c r="AD548" s="21"/>
      <c r="AE548" s="21"/>
      <c r="AF548" s="21"/>
      <c r="AG548" s="21"/>
      <c r="AH548" s="21"/>
      <c r="AI548" s="21"/>
      <c r="AJ548" s="21"/>
      <c r="AK548" s="21"/>
      <c r="AL548" s="21"/>
      <c r="AM548" s="21"/>
      <c r="AN548" s="21"/>
      <c r="AO548" s="21"/>
      <c r="AP548" s="21"/>
      <c r="AQ548" s="21"/>
      <c r="AR548" s="21"/>
      <c r="AS548" s="21"/>
      <c r="AT548" s="21"/>
      <c r="AU548" s="21"/>
      <c r="AV548" s="21"/>
      <c r="AW548" s="21"/>
    </row>
    <row r="549" spans="1:49" x14ac:dyDescent="0.2">
      <c r="A549" s="35"/>
      <c r="B549" s="35"/>
      <c r="C549" s="21"/>
      <c r="D549" s="36"/>
      <c r="E549" s="36"/>
      <c r="F549" s="36"/>
      <c r="G549" s="36"/>
      <c r="H549" s="36"/>
      <c r="I549" s="36"/>
      <c r="J549" s="36"/>
      <c r="K549" s="21"/>
      <c r="L549" s="37"/>
      <c r="M549" s="37"/>
      <c r="N549" s="21"/>
      <c r="O549" s="27"/>
      <c r="P549" s="21"/>
      <c r="Q549" s="21"/>
      <c r="R549" s="33"/>
      <c r="S549" s="33"/>
      <c r="T549" s="21"/>
      <c r="U549" s="21"/>
      <c r="V549" s="21"/>
      <c r="W549" s="21"/>
      <c r="X549" s="21"/>
      <c r="Y549" s="21"/>
      <c r="Z549" s="21"/>
      <c r="AA549" s="21"/>
      <c r="AB549" s="21"/>
      <c r="AC549" s="21"/>
      <c r="AD549" s="21"/>
      <c r="AE549" s="21"/>
      <c r="AF549" s="21"/>
      <c r="AG549" s="21"/>
      <c r="AH549" s="21"/>
      <c r="AI549" s="21"/>
      <c r="AJ549" s="21"/>
      <c r="AK549" s="21"/>
      <c r="AL549" s="21"/>
      <c r="AM549" s="21"/>
      <c r="AN549" s="21"/>
      <c r="AO549" s="21"/>
      <c r="AP549" s="29"/>
      <c r="AQ549" s="29"/>
      <c r="AR549" s="21"/>
      <c r="AS549" s="22"/>
      <c r="AT549" s="21"/>
      <c r="AU549" s="21"/>
      <c r="AV549" s="21"/>
      <c r="AW549" s="21"/>
    </row>
    <row r="550" spans="1:49" ht="3.75" customHeight="1" x14ac:dyDescent="0.2">
      <c r="A550" s="21"/>
      <c r="B550" s="21"/>
      <c r="C550" s="21"/>
      <c r="D550" s="21"/>
      <c r="E550" s="21"/>
      <c r="F550" s="21"/>
      <c r="G550" s="21"/>
      <c r="H550" s="21"/>
      <c r="I550" s="21"/>
      <c r="J550" s="21"/>
      <c r="K550" s="21"/>
      <c r="L550" s="21"/>
      <c r="M550" s="21"/>
      <c r="N550" s="21"/>
      <c r="O550" s="21"/>
      <c r="P550" s="21"/>
      <c r="Q550" s="21"/>
      <c r="R550" s="21"/>
      <c r="S550" s="21"/>
      <c r="T550" s="21"/>
      <c r="U550" s="21"/>
      <c r="V550" s="21"/>
      <c r="W550" s="21"/>
      <c r="X550" s="21"/>
      <c r="Y550" s="21"/>
      <c r="Z550" s="21"/>
      <c r="AA550" s="21"/>
      <c r="AB550" s="21"/>
      <c r="AC550" s="21"/>
      <c r="AD550" s="21"/>
      <c r="AE550" s="21"/>
      <c r="AF550" s="21"/>
      <c r="AG550" s="21"/>
      <c r="AH550" s="21"/>
      <c r="AI550" s="21"/>
      <c r="AJ550" s="21"/>
      <c r="AK550" s="21"/>
      <c r="AL550" s="21"/>
      <c r="AM550" s="21"/>
      <c r="AN550" s="21"/>
      <c r="AO550" s="21"/>
      <c r="AP550" s="21"/>
      <c r="AQ550" s="21"/>
      <c r="AR550" s="21"/>
      <c r="AS550" s="21"/>
      <c r="AT550" s="21"/>
      <c r="AU550" s="21"/>
      <c r="AV550" s="21"/>
      <c r="AW550" s="21"/>
    </row>
    <row r="551" spans="1:49" x14ac:dyDescent="0.2">
      <c r="A551" s="35"/>
      <c r="B551" s="35"/>
      <c r="C551" s="21"/>
      <c r="D551" s="36"/>
      <c r="E551" s="36"/>
      <c r="F551" s="36"/>
      <c r="G551" s="36"/>
      <c r="H551" s="36"/>
      <c r="I551" s="36"/>
      <c r="J551" s="36"/>
      <c r="K551" s="21"/>
      <c r="L551" s="37"/>
      <c r="M551" s="37"/>
      <c r="N551" s="21"/>
      <c r="O551" s="27"/>
      <c r="P551" s="21"/>
      <c r="Q551" s="21"/>
      <c r="R551" s="33"/>
      <c r="S551" s="33"/>
      <c r="T551" s="21"/>
      <c r="U551" s="21"/>
      <c r="V551" s="21"/>
      <c r="W551" s="21"/>
      <c r="X551" s="21"/>
      <c r="Y551" s="21"/>
      <c r="Z551" s="21"/>
      <c r="AA551" s="21"/>
      <c r="AB551" s="21"/>
      <c r="AC551" s="21"/>
      <c r="AD551" s="21"/>
      <c r="AE551" s="21"/>
      <c r="AF551" s="21"/>
      <c r="AG551" s="21"/>
      <c r="AH551" s="21"/>
      <c r="AI551" s="21"/>
      <c r="AJ551" s="21"/>
      <c r="AK551" s="21"/>
      <c r="AL551" s="21"/>
      <c r="AM551" s="21"/>
      <c r="AN551" s="21"/>
      <c r="AO551" s="21"/>
      <c r="AP551" s="29"/>
      <c r="AQ551" s="29"/>
      <c r="AR551" s="21"/>
      <c r="AS551" s="22"/>
      <c r="AT551" s="21"/>
      <c r="AU551" s="21"/>
      <c r="AV551" s="21"/>
      <c r="AW551" s="21"/>
    </row>
    <row r="552" spans="1:49" ht="3" customHeight="1" x14ac:dyDescent="0.2">
      <c r="A552" s="21"/>
      <c r="B552" s="21"/>
      <c r="C552" s="21"/>
      <c r="D552" s="21"/>
      <c r="E552" s="21"/>
      <c r="F552" s="21"/>
      <c r="G552" s="21"/>
      <c r="H552" s="21"/>
      <c r="I552" s="21"/>
      <c r="J552" s="21"/>
      <c r="K552" s="21"/>
      <c r="L552" s="21"/>
      <c r="M552" s="21"/>
      <c r="N552" s="21"/>
      <c r="O552" s="21"/>
      <c r="P552" s="21"/>
      <c r="Q552" s="21"/>
      <c r="R552" s="21"/>
      <c r="S552" s="21"/>
      <c r="T552" s="21"/>
      <c r="U552" s="21"/>
      <c r="V552" s="21"/>
      <c r="W552" s="21"/>
      <c r="X552" s="21"/>
      <c r="Y552" s="21"/>
      <c r="Z552" s="21"/>
      <c r="AA552" s="21"/>
      <c r="AB552" s="21"/>
      <c r="AC552" s="21"/>
      <c r="AD552" s="21"/>
      <c r="AE552" s="21"/>
      <c r="AF552" s="21"/>
      <c r="AG552" s="21"/>
      <c r="AH552" s="21"/>
      <c r="AI552" s="21"/>
      <c r="AJ552" s="21"/>
      <c r="AK552" s="21"/>
      <c r="AL552" s="21"/>
      <c r="AM552" s="21"/>
      <c r="AN552" s="21"/>
      <c r="AO552" s="21"/>
      <c r="AP552" s="21"/>
      <c r="AQ552" s="21"/>
      <c r="AR552" s="21"/>
      <c r="AS552" s="21"/>
      <c r="AT552" s="21"/>
      <c r="AU552" s="21"/>
      <c r="AV552" s="21"/>
      <c r="AW552" s="21"/>
    </row>
    <row r="553" spans="1:49" x14ac:dyDescent="0.2">
      <c r="A553" s="35"/>
      <c r="B553" s="35"/>
      <c r="C553" s="21"/>
      <c r="D553" s="36"/>
      <c r="E553" s="36"/>
      <c r="F553" s="36"/>
      <c r="G553" s="36"/>
      <c r="H553" s="36"/>
      <c r="I553" s="36"/>
      <c r="J553" s="36"/>
      <c r="K553" s="21"/>
      <c r="L553" s="37"/>
      <c r="M553" s="37"/>
      <c r="N553" s="21"/>
      <c r="O553" s="27"/>
      <c r="P553" s="21"/>
      <c r="Q553" s="21"/>
      <c r="R553" s="33"/>
      <c r="S553" s="33"/>
      <c r="T553" s="21"/>
      <c r="U553" s="21"/>
      <c r="V553" s="21"/>
      <c r="W553" s="21"/>
      <c r="X553" s="21"/>
      <c r="Y553" s="21"/>
      <c r="Z553" s="21"/>
      <c r="AA553" s="21"/>
      <c r="AB553" s="21"/>
      <c r="AC553" s="21"/>
      <c r="AD553" s="21"/>
      <c r="AE553" s="21"/>
      <c r="AF553" s="21"/>
      <c r="AG553" s="21"/>
      <c r="AH553" s="21"/>
      <c r="AI553" s="21"/>
      <c r="AJ553" s="21"/>
      <c r="AK553" s="21"/>
      <c r="AL553" s="21"/>
      <c r="AM553" s="21"/>
      <c r="AN553" s="21"/>
      <c r="AO553" s="21"/>
      <c r="AP553" s="29"/>
      <c r="AQ553" s="29"/>
      <c r="AR553" s="21"/>
      <c r="AS553" s="22"/>
      <c r="AT553" s="21"/>
      <c r="AU553" s="21"/>
      <c r="AV553" s="21"/>
      <c r="AW553" s="21"/>
    </row>
    <row r="554" spans="1:49" ht="3.75" customHeight="1" x14ac:dyDescent="0.2">
      <c r="A554" s="21"/>
      <c r="B554" s="21"/>
      <c r="C554" s="21"/>
      <c r="D554" s="21"/>
      <c r="E554" s="21"/>
      <c r="F554" s="21"/>
      <c r="G554" s="21"/>
      <c r="H554" s="21"/>
      <c r="I554" s="21"/>
      <c r="J554" s="21"/>
      <c r="K554" s="21"/>
      <c r="L554" s="21"/>
      <c r="M554" s="21"/>
      <c r="N554" s="21"/>
      <c r="O554" s="21"/>
      <c r="P554" s="21"/>
      <c r="Q554" s="21"/>
      <c r="R554" s="21"/>
      <c r="S554" s="21"/>
      <c r="T554" s="21"/>
      <c r="U554" s="21"/>
      <c r="V554" s="21"/>
      <c r="W554" s="21"/>
      <c r="X554" s="21"/>
      <c r="Y554" s="21"/>
      <c r="Z554" s="21"/>
      <c r="AA554" s="21"/>
      <c r="AB554" s="21"/>
      <c r="AC554" s="21"/>
      <c r="AD554" s="21"/>
      <c r="AE554" s="21"/>
      <c r="AF554" s="21"/>
      <c r="AG554" s="21"/>
      <c r="AH554" s="21"/>
      <c r="AI554" s="21"/>
      <c r="AJ554" s="21"/>
      <c r="AK554" s="21"/>
      <c r="AL554" s="21"/>
      <c r="AM554" s="21"/>
      <c r="AN554" s="21"/>
      <c r="AO554" s="21"/>
      <c r="AP554" s="21"/>
      <c r="AQ554" s="21"/>
      <c r="AR554" s="21"/>
      <c r="AS554" s="21"/>
      <c r="AT554" s="21"/>
      <c r="AU554" s="21"/>
      <c r="AV554" s="21"/>
      <c r="AW554" s="21"/>
    </row>
    <row r="555" spans="1:49" x14ac:dyDescent="0.2">
      <c r="A555" s="35"/>
      <c r="B555" s="35"/>
      <c r="C555" s="21"/>
      <c r="D555" s="36"/>
      <c r="E555" s="36"/>
      <c r="F555" s="36"/>
      <c r="G555" s="36"/>
      <c r="H555" s="36"/>
      <c r="I555" s="36"/>
      <c r="J555" s="36"/>
      <c r="K555" s="21"/>
      <c r="L555" s="37"/>
      <c r="M555" s="37"/>
      <c r="N555" s="21"/>
      <c r="O555" s="27"/>
      <c r="P555" s="21"/>
      <c r="Q555" s="21"/>
      <c r="R555" s="33"/>
      <c r="S555" s="33"/>
      <c r="T555" s="21"/>
      <c r="U555" s="21"/>
      <c r="V555" s="21"/>
      <c r="W555" s="21"/>
      <c r="X555" s="21"/>
      <c r="Y555" s="21"/>
      <c r="Z555" s="21"/>
      <c r="AA555" s="21"/>
      <c r="AB555" s="21"/>
      <c r="AC555" s="21"/>
      <c r="AD555" s="21"/>
      <c r="AE555" s="21"/>
      <c r="AF555" s="21"/>
      <c r="AG555" s="21"/>
      <c r="AH555" s="21"/>
      <c r="AI555" s="21"/>
      <c r="AJ555" s="21"/>
      <c r="AK555" s="21"/>
      <c r="AL555" s="21"/>
      <c r="AM555" s="21"/>
      <c r="AN555" s="21"/>
      <c r="AO555" s="21"/>
      <c r="AP555" s="29"/>
      <c r="AQ555" s="29"/>
      <c r="AR555" s="21"/>
      <c r="AS555" s="22"/>
      <c r="AT555" s="21"/>
      <c r="AU555" s="21"/>
      <c r="AV555" s="21"/>
      <c r="AW555" s="21"/>
    </row>
    <row r="556" spans="1:49" ht="3" customHeight="1" x14ac:dyDescent="0.2">
      <c r="A556" s="21"/>
      <c r="B556" s="21"/>
      <c r="C556" s="21"/>
      <c r="D556" s="21"/>
      <c r="E556" s="21"/>
      <c r="F556" s="21"/>
      <c r="G556" s="21"/>
      <c r="H556" s="21"/>
      <c r="I556" s="21"/>
      <c r="J556" s="21"/>
      <c r="K556" s="21"/>
      <c r="L556" s="21"/>
      <c r="M556" s="21"/>
      <c r="N556" s="21"/>
      <c r="O556" s="21"/>
      <c r="P556" s="21"/>
      <c r="Q556" s="21"/>
      <c r="R556" s="21"/>
      <c r="S556" s="21"/>
      <c r="T556" s="21"/>
      <c r="U556" s="21"/>
      <c r="V556" s="21"/>
      <c r="W556" s="21"/>
      <c r="X556" s="21"/>
      <c r="Y556" s="21"/>
      <c r="Z556" s="21"/>
      <c r="AA556" s="21"/>
      <c r="AB556" s="21"/>
      <c r="AC556" s="21"/>
      <c r="AD556" s="21"/>
      <c r="AE556" s="21"/>
      <c r="AF556" s="21"/>
      <c r="AG556" s="21"/>
      <c r="AH556" s="21"/>
      <c r="AI556" s="21"/>
      <c r="AJ556" s="21"/>
      <c r="AK556" s="21"/>
      <c r="AL556" s="21"/>
      <c r="AM556" s="21"/>
      <c r="AN556" s="21"/>
      <c r="AO556" s="21"/>
      <c r="AP556" s="21"/>
      <c r="AQ556" s="21"/>
      <c r="AR556" s="21"/>
      <c r="AS556" s="21"/>
      <c r="AT556" s="21"/>
      <c r="AU556" s="21"/>
      <c r="AV556" s="21"/>
      <c r="AW556" s="21"/>
    </row>
    <row r="557" spans="1:49" x14ac:dyDescent="0.2">
      <c r="A557" s="35"/>
      <c r="B557" s="35"/>
      <c r="C557" s="21"/>
      <c r="D557" s="36"/>
      <c r="E557" s="36"/>
      <c r="F557" s="36"/>
      <c r="G557" s="36"/>
      <c r="H557" s="36"/>
      <c r="I557" s="36"/>
      <c r="J557" s="36"/>
      <c r="K557" s="21"/>
      <c r="L557" s="37"/>
      <c r="M557" s="37"/>
      <c r="N557" s="21"/>
      <c r="O557" s="27"/>
      <c r="P557" s="21"/>
      <c r="Q557" s="21"/>
      <c r="R557" s="33"/>
      <c r="S557" s="33"/>
      <c r="T557" s="21"/>
      <c r="U557" s="21"/>
      <c r="V557" s="21"/>
      <c r="W557" s="21"/>
      <c r="X557" s="21"/>
      <c r="Y557" s="21"/>
      <c r="Z557" s="21"/>
      <c r="AA557" s="21"/>
      <c r="AB557" s="21"/>
      <c r="AC557" s="21"/>
      <c r="AD557" s="21"/>
      <c r="AE557" s="21"/>
      <c r="AF557" s="21"/>
      <c r="AG557" s="21"/>
      <c r="AH557" s="21"/>
      <c r="AI557" s="21"/>
      <c r="AJ557" s="21"/>
      <c r="AK557" s="21"/>
      <c r="AL557" s="21"/>
      <c r="AM557" s="21"/>
      <c r="AN557" s="21"/>
      <c r="AO557" s="21"/>
      <c r="AP557" s="29"/>
      <c r="AQ557" s="29"/>
      <c r="AR557" s="21"/>
      <c r="AS557" s="22"/>
      <c r="AT557" s="21"/>
      <c r="AU557" s="21"/>
      <c r="AV557" s="21"/>
      <c r="AW557" s="21"/>
    </row>
    <row r="558" spans="1:49" ht="4.5" customHeight="1" x14ac:dyDescent="0.2">
      <c r="A558" s="21"/>
      <c r="B558" s="21"/>
      <c r="C558" s="21"/>
      <c r="D558" s="21"/>
      <c r="E558" s="21"/>
      <c r="F558" s="21"/>
      <c r="G558" s="21"/>
      <c r="H558" s="21"/>
      <c r="I558" s="21"/>
      <c r="J558" s="21"/>
      <c r="K558" s="21"/>
      <c r="L558" s="21"/>
      <c r="M558" s="21"/>
      <c r="N558" s="21"/>
      <c r="O558" s="21"/>
      <c r="P558" s="21"/>
      <c r="Q558" s="21"/>
      <c r="R558" s="21"/>
      <c r="S558" s="21"/>
      <c r="T558" s="21"/>
      <c r="U558" s="21"/>
      <c r="V558" s="21"/>
      <c r="W558" s="21"/>
      <c r="X558" s="21"/>
      <c r="Y558" s="21"/>
      <c r="Z558" s="21"/>
      <c r="AA558" s="21"/>
      <c r="AB558" s="21"/>
      <c r="AC558" s="21"/>
      <c r="AD558" s="21"/>
      <c r="AE558" s="21"/>
      <c r="AF558" s="21"/>
      <c r="AG558" s="21"/>
      <c r="AH558" s="21"/>
      <c r="AI558" s="21"/>
      <c r="AJ558" s="21"/>
      <c r="AK558" s="21"/>
      <c r="AL558" s="21"/>
      <c r="AM558" s="21"/>
      <c r="AN558" s="21"/>
      <c r="AO558" s="21"/>
      <c r="AP558" s="21"/>
      <c r="AQ558" s="21"/>
      <c r="AR558" s="21"/>
      <c r="AS558" s="21"/>
      <c r="AT558" s="21"/>
      <c r="AU558" s="21"/>
      <c r="AV558" s="21"/>
      <c r="AW558" s="21"/>
    </row>
    <row r="559" spans="1:49" x14ac:dyDescent="0.2">
      <c r="A559" s="35"/>
      <c r="B559" s="35"/>
      <c r="C559" s="21"/>
      <c r="D559" s="36"/>
      <c r="E559" s="36"/>
      <c r="F559" s="36"/>
      <c r="G559" s="36"/>
      <c r="H559" s="36"/>
      <c r="I559" s="36"/>
      <c r="J559" s="36"/>
      <c r="K559" s="21"/>
      <c r="L559" s="37"/>
      <c r="M559" s="37"/>
      <c r="N559" s="21"/>
      <c r="O559" s="27"/>
      <c r="P559" s="21"/>
      <c r="Q559" s="21"/>
      <c r="R559" s="33"/>
      <c r="S559" s="33"/>
      <c r="T559" s="21"/>
      <c r="U559" s="21"/>
      <c r="V559" s="21"/>
      <c r="W559" s="21"/>
      <c r="X559" s="21"/>
      <c r="Y559" s="21"/>
      <c r="Z559" s="21"/>
      <c r="AA559" s="21"/>
      <c r="AB559" s="21"/>
      <c r="AC559" s="21"/>
      <c r="AD559" s="21"/>
      <c r="AE559" s="21"/>
      <c r="AF559" s="21"/>
      <c r="AG559" s="21"/>
      <c r="AH559" s="21"/>
      <c r="AI559" s="21"/>
      <c r="AJ559" s="21"/>
      <c r="AK559" s="21"/>
      <c r="AL559" s="21"/>
      <c r="AM559" s="21"/>
      <c r="AN559" s="21"/>
      <c r="AO559" s="21"/>
      <c r="AP559" s="29"/>
      <c r="AQ559" s="29"/>
      <c r="AR559" s="21"/>
      <c r="AS559" s="22"/>
      <c r="AT559" s="21"/>
      <c r="AU559" s="21"/>
      <c r="AV559" s="21"/>
      <c r="AW559" s="21"/>
    </row>
    <row r="560" spans="1:49" ht="4.5" customHeight="1" x14ac:dyDescent="0.2">
      <c r="A560" s="21"/>
      <c r="B560" s="21"/>
      <c r="C560" s="21"/>
      <c r="D560" s="21"/>
      <c r="E560" s="21"/>
      <c r="F560" s="21"/>
      <c r="G560" s="21"/>
      <c r="H560" s="21"/>
      <c r="I560" s="21"/>
      <c r="J560" s="21"/>
      <c r="K560" s="21"/>
      <c r="L560" s="21"/>
      <c r="M560" s="21"/>
      <c r="N560" s="21"/>
      <c r="O560" s="21"/>
      <c r="P560" s="21"/>
      <c r="Q560" s="21"/>
      <c r="R560" s="21"/>
      <c r="S560" s="21"/>
      <c r="T560" s="21"/>
      <c r="U560" s="21"/>
      <c r="V560" s="21"/>
      <c r="W560" s="21"/>
      <c r="X560" s="21"/>
      <c r="Y560" s="21"/>
      <c r="Z560" s="21"/>
      <c r="AA560" s="21"/>
      <c r="AB560" s="21"/>
      <c r="AC560" s="21"/>
      <c r="AD560" s="21"/>
      <c r="AE560" s="21"/>
      <c r="AF560" s="21"/>
      <c r="AG560" s="21"/>
      <c r="AH560" s="21"/>
      <c r="AI560" s="21"/>
      <c r="AJ560" s="21"/>
      <c r="AK560" s="21"/>
      <c r="AL560" s="21"/>
      <c r="AM560" s="21"/>
      <c r="AN560" s="21"/>
      <c r="AO560" s="21"/>
      <c r="AP560" s="21"/>
      <c r="AQ560" s="21"/>
      <c r="AR560" s="21"/>
      <c r="AS560" s="22"/>
      <c r="AT560" s="21"/>
      <c r="AU560" s="21"/>
      <c r="AV560" s="21"/>
      <c r="AW560" s="21"/>
    </row>
    <row r="561" spans="1:49" x14ac:dyDescent="0.2">
      <c r="A561" s="35"/>
      <c r="B561" s="35"/>
      <c r="C561" s="21"/>
      <c r="D561" s="36"/>
      <c r="E561" s="36"/>
      <c r="F561" s="36"/>
      <c r="G561" s="36"/>
      <c r="H561" s="36"/>
      <c r="I561" s="36"/>
      <c r="J561" s="36"/>
      <c r="K561" s="21"/>
      <c r="L561" s="37"/>
      <c r="M561" s="37"/>
      <c r="N561" s="21"/>
      <c r="O561" s="27"/>
      <c r="P561" s="21"/>
      <c r="Q561" s="21"/>
      <c r="R561" s="33"/>
      <c r="S561" s="33"/>
      <c r="T561" s="21"/>
      <c r="U561" s="21"/>
      <c r="V561" s="21"/>
      <c r="W561" s="21"/>
      <c r="X561" s="21"/>
      <c r="Y561" s="21"/>
      <c r="Z561" s="21"/>
      <c r="AA561" s="21"/>
      <c r="AB561" s="21"/>
      <c r="AC561" s="21"/>
      <c r="AD561" s="21"/>
      <c r="AE561" s="21"/>
      <c r="AF561" s="21"/>
      <c r="AG561" s="21"/>
      <c r="AH561" s="21"/>
      <c r="AI561" s="21"/>
      <c r="AJ561" s="21"/>
      <c r="AK561" s="21"/>
      <c r="AL561" s="21"/>
      <c r="AM561" s="21"/>
      <c r="AN561" s="21"/>
      <c r="AO561" s="21"/>
      <c r="AP561" s="29"/>
      <c r="AQ561" s="29"/>
      <c r="AR561" s="21"/>
      <c r="AS561" s="22"/>
      <c r="AT561" s="21"/>
      <c r="AU561" s="21"/>
      <c r="AV561" s="21"/>
      <c r="AW561" s="21"/>
    </row>
    <row r="562" spans="1:49" ht="3" customHeight="1" x14ac:dyDescent="0.2">
      <c r="A562" s="21"/>
      <c r="B562" s="21"/>
      <c r="C562" s="21"/>
      <c r="D562" s="21"/>
      <c r="E562" s="21"/>
      <c r="F562" s="21"/>
      <c r="G562" s="21"/>
      <c r="H562" s="21"/>
      <c r="I562" s="21"/>
      <c r="J562" s="21"/>
      <c r="K562" s="21"/>
      <c r="L562" s="21"/>
      <c r="M562" s="21"/>
      <c r="N562" s="21"/>
      <c r="O562" s="21"/>
      <c r="P562" s="21"/>
      <c r="Q562" s="21"/>
      <c r="R562" s="21"/>
      <c r="S562" s="21"/>
      <c r="T562" s="21"/>
      <c r="U562" s="21"/>
      <c r="V562" s="21"/>
      <c r="W562" s="21"/>
      <c r="X562" s="21"/>
      <c r="Y562" s="21"/>
      <c r="Z562" s="21"/>
      <c r="AA562" s="21"/>
      <c r="AB562" s="21"/>
      <c r="AC562" s="21"/>
      <c r="AD562" s="21"/>
      <c r="AE562" s="21"/>
      <c r="AF562" s="21"/>
      <c r="AG562" s="21"/>
      <c r="AH562" s="21"/>
      <c r="AI562" s="21"/>
      <c r="AJ562" s="21"/>
      <c r="AK562" s="21"/>
      <c r="AL562" s="21"/>
      <c r="AM562" s="21"/>
      <c r="AN562" s="21"/>
      <c r="AO562" s="21"/>
      <c r="AP562" s="21"/>
      <c r="AQ562" s="21"/>
      <c r="AR562" s="21"/>
      <c r="AS562" s="21"/>
      <c r="AT562" s="21"/>
      <c r="AU562" s="21"/>
      <c r="AV562" s="21"/>
      <c r="AW562" s="21"/>
    </row>
    <row r="563" spans="1:49" x14ac:dyDescent="0.2">
      <c r="A563" s="35"/>
      <c r="B563" s="35"/>
      <c r="C563" s="21"/>
      <c r="D563" s="36"/>
      <c r="E563" s="36"/>
      <c r="F563" s="36"/>
      <c r="G563" s="36"/>
      <c r="H563" s="36"/>
      <c r="I563" s="36"/>
      <c r="J563" s="36"/>
      <c r="K563" s="21"/>
      <c r="L563" s="37"/>
      <c r="M563" s="37"/>
      <c r="N563" s="21"/>
      <c r="O563" s="27"/>
      <c r="P563" s="21"/>
      <c r="Q563" s="21"/>
      <c r="R563" s="33"/>
      <c r="S563" s="33"/>
      <c r="T563" s="21"/>
      <c r="U563" s="21"/>
      <c r="V563" s="21"/>
      <c r="W563" s="21"/>
      <c r="X563" s="21"/>
      <c r="Y563" s="21"/>
      <c r="Z563" s="21"/>
      <c r="AA563" s="21"/>
      <c r="AB563" s="21"/>
      <c r="AC563" s="21"/>
      <c r="AD563" s="21"/>
      <c r="AE563" s="21"/>
      <c r="AF563" s="21"/>
      <c r="AG563" s="21"/>
      <c r="AH563" s="21"/>
      <c r="AI563" s="21"/>
      <c r="AJ563" s="21"/>
      <c r="AK563" s="21"/>
      <c r="AL563" s="21"/>
      <c r="AM563" s="21"/>
      <c r="AN563" s="21"/>
      <c r="AO563" s="21"/>
      <c r="AP563" s="29"/>
      <c r="AQ563" s="29"/>
      <c r="AR563" s="21"/>
      <c r="AS563" s="22"/>
      <c r="AT563" s="21"/>
      <c r="AU563" s="21"/>
      <c r="AV563" s="21"/>
      <c r="AW563" s="21"/>
    </row>
    <row r="564" spans="1:49" ht="3" customHeight="1" x14ac:dyDescent="0.2">
      <c r="A564" s="21"/>
      <c r="B564" s="21"/>
      <c r="C564" s="21"/>
      <c r="D564" s="21"/>
      <c r="E564" s="21"/>
      <c r="F564" s="21"/>
      <c r="G564" s="21"/>
      <c r="H564" s="21"/>
      <c r="I564" s="21"/>
      <c r="J564" s="21"/>
      <c r="K564" s="21"/>
      <c r="L564" s="21"/>
      <c r="M564" s="21"/>
      <c r="N564" s="21"/>
      <c r="O564" s="21"/>
      <c r="P564" s="21"/>
      <c r="Q564" s="21"/>
      <c r="R564" s="21"/>
      <c r="S564" s="21"/>
      <c r="T564" s="21"/>
      <c r="U564" s="21"/>
      <c r="V564" s="21"/>
      <c r="W564" s="21"/>
      <c r="X564" s="21"/>
      <c r="Y564" s="21"/>
      <c r="Z564" s="21"/>
      <c r="AA564" s="21"/>
      <c r="AB564" s="21"/>
      <c r="AC564" s="21"/>
      <c r="AD564" s="21"/>
      <c r="AE564" s="21"/>
      <c r="AF564" s="21"/>
      <c r="AG564" s="21"/>
      <c r="AH564" s="21"/>
      <c r="AI564" s="21"/>
      <c r="AJ564" s="21"/>
      <c r="AK564" s="21"/>
      <c r="AL564" s="21"/>
      <c r="AM564" s="21"/>
      <c r="AN564" s="21"/>
      <c r="AO564" s="21"/>
      <c r="AP564" s="21"/>
      <c r="AQ564" s="21"/>
      <c r="AR564" s="21"/>
      <c r="AS564" s="21"/>
      <c r="AT564" s="21"/>
      <c r="AU564" s="21"/>
      <c r="AV564" s="21"/>
      <c r="AW564" s="21"/>
    </row>
    <row r="565" spans="1:49" x14ac:dyDescent="0.2">
      <c r="A565" s="35"/>
      <c r="B565" s="35"/>
      <c r="C565" s="21"/>
      <c r="D565" s="36"/>
      <c r="E565" s="36"/>
      <c r="F565" s="36"/>
      <c r="G565" s="36"/>
      <c r="H565" s="36"/>
      <c r="I565" s="36"/>
      <c r="J565" s="36"/>
      <c r="K565" s="21"/>
      <c r="L565" s="37"/>
      <c r="M565" s="37"/>
      <c r="N565" s="21"/>
      <c r="O565" s="27"/>
      <c r="P565" s="21"/>
      <c r="Q565" s="21"/>
      <c r="R565" s="33"/>
      <c r="S565" s="33"/>
      <c r="T565" s="21"/>
      <c r="U565" s="21"/>
      <c r="V565" s="21"/>
      <c r="W565" s="21"/>
      <c r="X565" s="21"/>
      <c r="Y565" s="21"/>
      <c r="Z565" s="21"/>
      <c r="AA565" s="21"/>
      <c r="AB565" s="21"/>
      <c r="AC565" s="21"/>
      <c r="AD565" s="21"/>
      <c r="AE565" s="21"/>
      <c r="AF565" s="21"/>
      <c r="AG565" s="21"/>
      <c r="AH565" s="21"/>
      <c r="AI565" s="21"/>
      <c r="AJ565" s="21"/>
      <c r="AK565" s="21"/>
      <c r="AL565" s="21"/>
      <c r="AM565" s="21"/>
      <c r="AN565" s="21"/>
      <c r="AO565" s="21"/>
      <c r="AP565" s="29"/>
      <c r="AQ565" s="29"/>
      <c r="AR565" s="21"/>
      <c r="AS565" s="22"/>
      <c r="AT565" s="21"/>
      <c r="AU565" s="21"/>
      <c r="AV565" s="21"/>
      <c r="AW565" s="21"/>
    </row>
    <row r="566" spans="1:49" ht="3" customHeight="1" x14ac:dyDescent="0.2">
      <c r="A566" s="21"/>
      <c r="B566" s="21"/>
      <c r="C566" s="21"/>
      <c r="D566" s="21"/>
      <c r="E566" s="21"/>
      <c r="F566" s="21"/>
      <c r="G566" s="21"/>
      <c r="H566" s="21"/>
      <c r="I566" s="21"/>
      <c r="J566" s="21"/>
      <c r="K566" s="21"/>
      <c r="L566" s="21"/>
      <c r="M566" s="21"/>
      <c r="N566" s="21"/>
      <c r="O566" s="21"/>
      <c r="P566" s="21"/>
      <c r="Q566" s="21"/>
      <c r="R566" s="21"/>
      <c r="S566" s="21"/>
      <c r="T566" s="21"/>
      <c r="U566" s="21"/>
      <c r="V566" s="21"/>
      <c r="W566" s="21"/>
      <c r="X566" s="21"/>
      <c r="Y566" s="21"/>
      <c r="Z566" s="21"/>
      <c r="AA566" s="21"/>
      <c r="AB566" s="21"/>
      <c r="AC566" s="21"/>
      <c r="AD566" s="21"/>
      <c r="AE566" s="21"/>
      <c r="AF566" s="21"/>
      <c r="AG566" s="21"/>
      <c r="AH566" s="21"/>
      <c r="AI566" s="21"/>
      <c r="AJ566" s="21"/>
      <c r="AK566" s="21"/>
      <c r="AL566" s="21"/>
      <c r="AM566" s="21"/>
      <c r="AN566" s="21"/>
      <c r="AO566" s="21"/>
      <c r="AP566" s="21"/>
      <c r="AQ566" s="21"/>
      <c r="AR566" s="21"/>
      <c r="AS566" s="21"/>
      <c r="AT566" s="21"/>
      <c r="AU566" s="21"/>
      <c r="AV566" s="21"/>
      <c r="AW566" s="21"/>
    </row>
    <row r="567" spans="1:49" x14ac:dyDescent="0.2">
      <c r="A567" s="35"/>
      <c r="B567" s="35"/>
      <c r="C567" s="21"/>
      <c r="D567" s="36"/>
      <c r="E567" s="36"/>
      <c r="F567" s="36"/>
      <c r="G567" s="36"/>
      <c r="H567" s="36"/>
      <c r="I567" s="36"/>
      <c r="J567" s="36"/>
      <c r="K567" s="21"/>
      <c r="L567" s="37"/>
      <c r="M567" s="37"/>
      <c r="N567" s="21"/>
      <c r="O567" s="27"/>
      <c r="P567" s="21"/>
      <c r="Q567" s="21"/>
      <c r="R567" s="33"/>
      <c r="S567" s="33"/>
      <c r="T567" s="21"/>
      <c r="U567" s="21"/>
      <c r="V567" s="21"/>
      <c r="W567" s="21"/>
      <c r="X567" s="21"/>
      <c r="Y567" s="21"/>
      <c r="Z567" s="21"/>
      <c r="AA567" s="21"/>
      <c r="AB567" s="21"/>
      <c r="AC567" s="21"/>
      <c r="AD567" s="21"/>
      <c r="AE567" s="21"/>
      <c r="AF567" s="21"/>
      <c r="AG567" s="21"/>
      <c r="AH567" s="21"/>
      <c r="AI567" s="21"/>
      <c r="AJ567" s="21"/>
      <c r="AK567" s="21"/>
      <c r="AL567" s="21"/>
      <c r="AM567" s="21"/>
      <c r="AN567" s="21"/>
      <c r="AO567" s="21"/>
      <c r="AP567" s="29"/>
      <c r="AQ567" s="29"/>
      <c r="AR567" s="21"/>
      <c r="AS567" s="22"/>
      <c r="AT567" s="21"/>
      <c r="AU567" s="21"/>
      <c r="AV567" s="21"/>
      <c r="AW567" s="21"/>
    </row>
    <row r="568" spans="1:49" ht="3" customHeight="1" x14ac:dyDescent="0.2">
      <c r="A568" s="21"/>
      <c r="B568" s="21"/>
      <c r="C568" s="21"/>
      <c r="D568" s="21"/>
      <c r="E568" s="21"/>
      <c r="F568" s="21"/>
      <c r="G568" s="21"/>
      <c r="H568" s="21"/>
      <c r="I568" s="21"/>
      <c r="J568" s="21"/>
      <c r="K568" s="21"/>
      <c r="L568" s="21"/>
      <c r="M568" s="21"/>
      <c r="N568" s="21"/>
      <c r="O568" s="21"/>
      <c r="P568" s="21"/>
      <c r="Q568" s="21"/>
      <c r="R568" s="21"/>
      <c r="S568" s="21"/>
      <c r="T568" s="21"/>
      <c r="U568" s="21"/>
      <c r="V568" s="21"/>
      <c r="W568" s="21"/>
      <c r="X568" s="21"/>
      <c r="Y568" s="21"/>
      <c r="Z568" s="21"/>
      <c r="AA568" s="21"/>
      <c r="AB568" s="21"/>
      <c r="AC568" s="21"/>
      <c r="AD568" s="21"/>
      <c r="AE568" s="21"/>
      <c r="AF568" s="21"/>
      <c r="AG568" s="21"/>
      <c r="AH568" s="21"/>
      <c r="AI568" s="21"/>
      <c r="AJ568" s="21"/>
      <c r="AK568" s="21"/>
      <c r="AL568" s="21"/>
      <c r="AM568" s="21"/>
      <c r="AN568" s="21"/>
      <c r="AO568" s="21"/>
      <c r="AP568" s="21"/>
      <c r="AQ568" s="21"/>
      <c r="AR568" s="21"/>
      <c r="AS568" s="21"/>
      <c r="AT568" s="21"/>
      <c r="AU568" s="21"/>
      <c r="AV568" s="21"/>
      <c r="AW568" s="21"/>
    </row>
    <row r="569" spans="1:49" x14ac:dyDescent="0.2">
      <c r="A569" s="35"/>
      <c r="B569" s="35"/>
      <c r="C569" s="21"/>
      <c r="D569" s="36"/>
      <c r="E569" s="36"/>
      <c r="F569" s="36"/>
      <c r="G569" s="36"/>
      <c r="H569" s="36"/>
      <c r="I569" s="36"/>
      <c r="J569" s="36"/>
      <c r="K569" s="21"/>
      <c r="L569" s="37"/>
      <c r="M569" s="37"/>
      <c r="N569" s="21"/>
      <c r="O569" s="27"/>
      <c r="P569" s="21"/>
      <c r="Q569" s="21"/>
      <c r="R569" s="33"/>
      <c r="S569" s="33"/>
      <c r="T569" s="21"/>
      <c r="U569" s="21"/>
      <c r="V569" s="21"/>
      <c r="W569" s="21"/>
      <c r="X569" s="21"/>
      <c r="Y569" s="21"/>
      <c r="Z569" s="21"/>
      <c r="AA569" s="21"/>
      <c r="AB569" s="21"/>
      <c r="AC569" s="21"/>
      <c r="AD569" s="21"/>
      <c r="AE569" s="21"/>
      <c r="AF569" s="21"/>
      <c r="AG569" s="21"/>
      <c r="AH569" s="21"/>
      <c r="AI569" s="21"/>
      <c r="AJ569" s="21"/>
      <c r="AK569" s="21"/>
      <c r="AL569" s="21"/>
      <c r="AM569" s="21"/>
      <c r="AN569" s="21"/>
      <c r="AO569" s="21"/>
      <c r="AP569" s="29"/>
      <c r="AQ569" s="29"/>
      <c r="AR569" s="21"/>
      <c r="AS569" s="22"/>
      <c r="AT569" s="21"/>
      <c r="AU569" s="21"/>
      <c r="AV569" s="21"/>
      <c r="AW569" s="21"/>
    </row>
    <row r="570" spans="1:49" ht="3" customHeight="1" x14ac:dyDescent="0.2">
      <c r="A570" s="21"/>
      <c r="B570" s="21"/>
      <c r="C570" s="21"/>
      <c r="D570" s="21"/>
      <c r="E570" s="21"/>
      <c r="F570" s="21"/>
      <c r="G570" s="21"/>
      <c r="H570" s="21"/>
      <c r="I570" s="21"/>
      <c r="J570" s="21"/>
      <c r="K570" s="21"/>
      <c r="L570" s="21"/>
      <c r="M570" s="21"/>
      <c r="N570" s="21"/>
      <c r="O570" s="21"/>
      <c r="P570" s="21"/>
      <c r="Q570" s="21"/>
      <c r="R570" s="21"/>
      <c r="S570" s="21"/>
      <c r="T570" s="21"/>
      <c r="U570" s="21"/>
      <c r="V570" s="21"/>
      <c r="W570" s="21"/>
      <c r="X570" s="21"/>
      <c r="Y570" s="21"/>
      <c r="Z570" s="21"/>
      <c r="AA570" s="21"/>
      <c r="AB570" s="21"/>
      <c r="AC570" s="21"/>
      <c r="AD570" s="21"/>
      <c r="AE570" s="21"/>
      <c r="AF570" s="21"/>
      <c r="AG570" s="21"/>
      <c r="AH570" s="21"/>
      <c r="AI570" s="21"/>
      <c r="AJ570" s="21"/>
      <c r="AK570" s="21"/>
      <c r="AL570" s="21"/>
      <c r="AM570" s="21"/>
      <c r="AN570" s="21"/>
      <c r="AO570" s="21"/>
      <c r="AP570" s="21"/>
      <c r="AQ570" s="21"/>
      <c r="AR570" s="21"/>
      <c r="AS570" s="21"/>
      <c r="AT570" s="21"/>
      <c r="AU570" s="21"/>
      <c r="AV570" s="21"/>
      <c r="AW570" s="21"/>
    </row>
    <row r="571" spans="1:49" x14ac:dyDescent="0.2">
      <c r="A571" s="35"/>
      <c r="B571" s="35"/>
      <c r="C571" s="21"/>
      <c r="D571" s="36"/>
      <c r="E571" s="36"/>
      <c r="F571" s="36"/>
      <c r="G571" s="36"/>
      <c r="H571" s="36"/>
      <c r="I571" s="36"/>
      <c r="J571" s="36"/>
      <c r="K571" s="21"/>
      <c r="L571" s="37"/>
      <c r="M571" s="37"/>
      <c r="N571" s="21"/>
      <c r="O571" s="27"/>
      <c r="P571" s="21"/>
      <c r="Q571" s="21"/>
      <c r="R571" s="33"/>
      <c r="S571" s="33"/>
      <c r="T571" s="21"/>
      <c r="U571" s="21"/>
      <c r="V571" s="21"/>
      <c r="W571" s="21"/>
      <c r="X571" s="21"/>
      <c r="Y571" s="21"/>
      <c r="Z571" s="21"/>
      <c r="AA571" s="21"/>
      <c r="AB571" s="21"/>
      <c r="AC571" s="21"/>
      <c r="AD571" s="21"/>
      <c r="AE571" s="21"/>
      <c r="AF571" s="21"/>
      <c r="AG571" s="21"/>
      <c r="AH571" s="21"/>
      <c r="AI571" s="21"/>
      <c r="AJ571" s="21"/>
      <c r="AK571" s="21"/>
      <c r="AL571" s="21"/>
      <c r="AM571" s="21"/>
      <c r="AN571" s="21"/>
      <c r="AO571" s="21"/>
      <c r="AP571" s="29"/>
      <c r="AQ571" s="29"/>
      <c r="AR571" s="21"/>
      <c r="AS571" s="22"/>
      <c r="AT571" s="21"/>
      <c r="AU571" s="21"/>
      <c r="AV571" s="21"/>
      <c r="AW571" s="21"/>
    </row>
    <row r="572" spans="1:49" ht="3.75" customHeight="1" x14ac:dyDescent="0.2">
      <c r="A572" s="21"/>
      <c r="B572" s="21"/>
      <c r="C572" s="21"/>
      <c r="D572" s="21"/>
      <c r="E572" s="21"/>
      <c r="F572" s="21"/>
      <c r="G572" s="21"/>
      <c r="H572" s="21"/>
      <c r="I572" s="21"/>
      <c r="J572" s="21"/>
      <c r="K572" s="21"/>
      <c r="L572" s="21"/>
      <c r="M572" s="21"/>
      <c r="N572" s="21"/>
      <c r="O572" s="21"/>
      <c r="P572" s="21"/>
      <c r="Q572" s="21"/>
      <c r="R572" s="21"/>
      <c r="S572" s="21"/>
      <c r="T572" s="21"/>
      <c r="U572" s="21"/>
      <c r="V572" s="21"/>
      <c r="W572" s="21"/>
      <c r="X572" s="21"/>
      <c r="Y572" s="21"/>
      <c r="Z572" s="21"/>
      <c r="AA572" s="21"/>
      <c r="AB572" s="21"/>
      <c r="AC572" s="21"/>
      <c r="AD572" s="21"/>
      <c r="AE572" s="21"/>
      <c r="AF572" s="21"/>
      <c r="AG572" s="21"/>
      <c r="AH572" s="21"/>
      <c r="AI572" s="21"/>
      <c r="AJ572" s="21"/>
      <c r="AK572" s="21"/>
      <c r="AL572" s="21"/>
      <c r="AM572" s="21"/>
      <c r="AN572" s="21"/>
      <c r="AO572" s="21"/>
      <c r="AP572" s="21"/>
      <c r="AQ572" s="21"/>
      <c r="AR572" s="21"/>
      <c r="AS572" s="21"/>
      <c r="AT572" s="21"/>
      <c r="AU572" s="21"/>
      <c r="AV572" s="21"/>
      <c r="AW572" s="21"/>
    </row>
    <row r="573" spans="1:49" x14ac:dyDescent="0.2">
      <c r="A573" s="35"/>
      <c r="B573" s="35"/>
      <c r="C573" s="21"/>
      <c r="D573" s="36"/>
      <c r="E573" s="36"/>
      <c r="F573" s="36"/>
      <c r="G573" s="36"/>
      <c r="H573" s="36"/>
      <c r="I573" s="36"/>
      <c r="J573" s="36"/>
      <c r="K573" s="21"/>
      <c r="L573" s="37"/>
      <c r="M573" s="37"/>
      <c r="N573" s="21"/>
      <c r="O573" s="27"/>
      <c r="P573" s="21"/>
      <c r="Q573" s="21"/>
      <c r="R573" s="33"/>
      <c r="S573" s="33"/>
      <c r="T573" s="21"/>
      <c r="U573" s="21"/>
      <c r="V573" s="21"/>
      <c r="W573" s="21"/>
      <c r="X573" s="21"/>
      <c r="Y573" s="21"/>
      <c r="Z573" s="21"/>
      <c r="AA573" s="21"/>
      <c r="AB573" s="21"/>
      <c r="AC573" s="21"/>
      <c r="AD573" s="21"/>
      <c r="AE573" s="21"/>
      <c r="AF573" s="21"/>
      <c r="AG573" s="21"/>
      <c r="AH573" s="21"/>
      <c r="AI573" s="21"/>
      <c r="AJ573" s="21"/>
      <c r="AK573" s="21"/>
      <c r="AL573" s="21"/>
      <c r="AM573" s="21"/>
      <c r="AN573" s="21"/>
      <c r="AO573" s="21"/>
      <c r="AP573" s="29"/>
      <c r="AQ573" s="29"/>
      <c r="AR573" s="21"/>
      <c r="AS573" s="22"/>
      <c r="AT573" s="21"/>
      <c r="AU573" s="21"/>
      <c r="AV573" s="21"/>
      <c r="AW573" s="21"/>
    </row>
    <row r="574" spans="1:49" ht="3" customHeight="1" x14ac:dyDescent="0.2">
      <c r="A574" s="21"/>
      <c r="B574" s="21"/>
      <c r="C574" s="21"/>
      <c r="D574" s="21"/>
      <c r="E574" s="21"/>
      <c r="F574" s="21"/>
      <c r="G574" s="21"/>
      <c r="H574" s="21"/>
      <c r="I574" s="21"/>
      <c r="J574" s="21"/>
      <c r="K574" s="21"/>
      <c r="L574" s="21"/>
      <c r="M574" s="21"/>
      <c r="N574" s="21"/>
      <c r="O574" s="21"/>
      <c r="P574" s="21"/>
      <c r="Q574" s="21"/>
      <c r="R574" s="21"/>
      <c r="S574" s="21"/>
      <c r="T574" s="21"/>
      <c r="U574" s="21"/>
      <c r="V574" s="21"/>
      <c r="W574" s="21"/>
      <c r="X574" s="21"/>
      <c r="Y574" s="21"/>
      <c r="Z574" s="21"/>
      <c r="AA574" s="21"/>
      <c r="AB574" s="21"/>
      <c r="AC574" s="21"/>
      <c r="AD574" s="21"/>
      <c r="AE574" s="21"/>
      <c r="AF574" s="21"/>
      <c r="AG574" s="21"/>
      <c r="AH574" s="21"/>
      <c r="AI574" s="21"/>
      <c r="AJ574" s="21"/>
      <c r="AK574" s="21"/>
      <c r="AL574" s="21"/>
      <c r="AM574" s="21"/>
      <c r="AN574" s="21"/>
      <c r="AO574" s="21"/>
      <c r="AP574" s="21"/>
      <c r="AQ574" s="21"/>
      <c r="AR574" s="21"/>
      <c r="AS574" s="21"/>
      <c r="AT574" s="21"/>
      <c r="AU574" s="21"/>
      <c r="AV574" s="21"/>
      <c r="AW574" s="21"/>
    </row>
    <row r="575" spans="1:49" x14ac:dyDescent="0.2">
      <c r="A575" s="35"/>
      <c r="B575" s="35"/>
      <c r="C575" s="21"/>
      <c r="D575" s="36"/>
      <c r="E575" s="36"/>
      <c r="F575" s="36"/>
      <c r="G575" s="36"/>
      <c r="H575" s="36"/>
      <c r="I575" s="36"/>
      <c r="J575" s="36"/>
      <c r="K575" s="21"/>
      <c r="L575" s="37"/>
      <c r="M575" s="37"/>
      <c r="N575" s="21"/>
      <c r="O575" s="27"/>
      <c r="P575" s="21"/>
      <c r="Q575" s="21"/>
      <c r="R575" s="33"/>
      <c r="S575" s="33"/>
      <c r="T575" s="21"/>
      <c r="U575" s="21"/>
      <c r="V575" s="21"/>
      <c r="W575" s="21"/>
      <c r="X575" s="21"/>
      <c r="Y575" s="21"/>
      <c r="Z575" s="21"/>
      <c r="AA575" s="21"/>
      <c r="AB575" s="21"/>
      <c r="AC575" s="21"/>
      <c r="AD575" s="21"/>
      <c r="AE575" s="21"/>
      <c r="AF575" s="21"/>
      <c r="AG575" s="21"/>
      <c r="AH575" s="21"/>
      <c r="AI575" s="21"/>
      <c r="AJ575" s="21"/>
      <c r="AK575" s="21"/>
      <c r="AL575" s="21"/>
      <c r="AM575" s="21"/>
      <c r="AN575" s="21"/>
      <c r="AO575" s="21"/>
      <c r="AP575" s="29"/>
      <c r="AQ575" s="29"/>
      <c r="AR575" s="21"/>
      <c r="AS575" s="22"/>
      <c r="AT575" s="21"/>
      <c r="AU575" s="21"/>
      <c r="AV575" s="21"/>
      <c r="AW575" s="21"/>
    </row>
    <row r="576" spans="1:49" ht="3.75" customHeight="1" x14ac:dyDescent="0.2">
      <c r="A576" s="21"/>
      <c r="B576" s="21"/>
      <c r="C576" s="21"/>
      <c r="D576" s="21"/>
      <c r="E576" s="21"/>
      <c r="F576" s="21"/>
      <c r="G576" s="21"/>
      <c r="H576" s="21"/>
      <c r="I576" s="21"/>
      <c r="J576" s="21"/>
      <c r="K576" s="21"/>
      <c r="L576" s="21"/>
      <c r="M576" s="21"/>
      <c r="N576" s="21"/>
      <c r="O576" s="21"/>
      <c r="P576" s="21"/>
      <c r="Q576" s="21"/>
      <c r="R576" s="21"/>
      <c r="S576" s="21"/>
      <c r="T576" s="21"/>
      <c r="U576" s="21"/>
      <c r="V576" s="21"/>
      <c r="W576" s="21"/>
      <c r="X576" s="21"/>
      <c r="Y576" s="21"/>
      <c r="Z576" s="21"/>
      <c r="AA576" s="21"/>
      <c r="AB576" s="21"/>
      <c r="AC576" s="21"/>
      <c r="AD576" s="21"/>
      <c r="AE576" s="21"/>
      <c r="AF576" s="21"/>
      <c r="AG576" s="21"/>
      <c r="AH576" s="21"/>
      <c r="AI576" s="21"/>
      <c r="AJ576" s="21"/>
      <c r="AK576" s="21"/>
      <c r="AL576" s="21"/>
      <c r="AM576" s="21"/>
      <c r="AN576" s="21"/>
      <c r="AO576" s="21"/>
      <c r="AP576" s="21"/>
      <c r="AQ576" s="21"/>
      <c r="AR576" s="21"/>
      <c r="AS576" s="21"/>
      <c r="AT576" s="21"/>
      <c r="AU576" s="21"/>
      <c r="AV576" s="21"/>
      <c r="AW576" s="21"/>
    </row>
    <row r="577" spans="1:49" x14ac:dyDescent="0.2">
      <c r="A577" s="35"/>
      <c r="B577" s="35"/>
      <c r="C577" s="21"/>
      <c r="D577" s="36"/>
      <c r="E577" s="36"/>
      <c r="F577" s="36"/>
      <c r="G577" s="36"/>
      <c r="H577" s="36"/>
      <c r="I577" s="36"/>
      <c r="J577" s="36"/>
      <c r="K577" s="21"/>
      <c r="L577" s="37"/>
      <c r="M577" s="37"/>
      <c r="N577" s="21"/>
      <c r="O577" s="27"/>
      <c r="P577" s="21"/>
      <c r="Q577" s="21"/>
      <c r="R577" s="33"/>
      <c r="S577" s="33"/>
      <c r="T577" s="21"/>
      <c r="U577" s="21"/>
      <c r="V577" s="21"/>
      <c r="W577" s="21"/>
      <c r="X577" s="21"/>
      <c r="Y577" s="21"/>
      <c r="Z577" s="21"/>
      <c r="AA577" s="21"/>
      <c r="AB577" s="21"/>
      <c r="AC577" s="21"/>
      <c r="AD577" s="21"/>
      <c r="AE577" s="21"/>
      <c r="AF577" s="21"/>
      <c r="AG577" s="21"/>
      <c r="AH577" s="21"/>
      <c r="AI577" s="21"/>
      <c r="AJ577" s="21"/>
      <c r="AK577" s="21"/>
      <c r="AL577" s="21"/>
      <c r="AM577" s="21"/>
      <c r="AN577" s="21"/>
      <c r="AO577" s="21"/>
      <c r="AP577" s="29"/>
      <c r="AQ577" s="29"/>
      <c r="AR577" s="21"/>
      <c r="AS577" s="22"/>
      <c r="AT577" s="21"/>
      <c r="AU577" s="21"/>
      <c r="AV577" s="21"/>
      <c r="AW577" s="21"/>
    </row>
    <row r="578" spans="1:49" ht="2.25" customHeight="1" x14ac:dyDescent="0.2">
      <c r="A578" s="21"/>
      <c r="B578" s="21"/>
      <c r="C578" s="21"/>
      <c r="D578" s="21"/>
      <c r="E578" s="21"/>
      <c r="F578" s="21"/>
      <c r="G578" s="21"/>
      <c r="H578" s="21"/>
      <c r="I578" s="21"/>
      <c r="J578" s="21"/>
      <c r="K578" s="21"/>
      <c r="L578" s="21"/>
      <c r="M578" s="21"/>
      <c r="N578" s="21"/>
      <c r="O578" s="21"/>
      <c r="P578" s="21"/>
      <c r="Q578" s="21"/>
      <c r="R578" s="21"/>
      <c r="S578" s="21"/>
      <c r="T578" s="21"/>
      <c r="U578" s="21"/>
      <c r="V578" s="21"/>
      <c r="W578" s="21"/>
      <c r="X578" s="21"/>
      <c r="Y578" s="21"/>
      <c r="Z578" s="21"/>
      <c r="AA578" s="21"/>
      <c r="AB578" s="21"/>
      <c r="AC578" s="21"/>
      <c r="AD578" s="21"/>
      <c r="AE578" s="21"/>
      <c r="AF578" s="21"/>
      <c r="AG578" s="21"/>
      <c r="AH578" s="21"/>
      <c r="AI578" s="21"/>
      <c r="AJ578" s="21"/>
      <c r="AK578" s="21"/>
      <c r="AL578" s="21"/>
      <c r="AM578" s="21"/>
      <c r="AN578" s="21"/>
      <c r="AO578" s="21"/>
      <c r="AP578" s="21"/>
      <c r="AQ578" s="21"/>
      <c r="AR578" s="21"/>
      <c r="AS578" s="21"/>
      <c r="AT578" s="21"/>
      <c r="AU578" s="21"/>
      <c r="AV578" s="21"/>
      <c r="AW578" s="21"/>
    </row>
    <row r="579" spans="1:49" x14ac:dyDescent="0.2">
      <c r="A579" s="35"/>
      <c r="B579" s="35"/>
      <c r="C579" s="21"/>
      <c r="D579" s="36"/>
      <c r="E579" s="36"/>
      <c r="F579" s="36"/>
      <c r="G579" s="36"/>
      <c r="H579" s="36"/>
      <c r="I579" s="36"/>
      <c r="J579" s="36"/>
      <c r="K579" s="21"/>
      <c r="L579" s="37"/>
      <c r="M579" s="37"/>
      <c r="N579" s="21"/>
      <c r="O579" s="27"/>
      <c r="P579" s="21"/>
      <c r="Q579" s="21"/>
      <c r="R579" s="33"/>
      <c r="S579" s="33"/>
      <c r="T579" s="21"/>
      <c r="U579" s="21"/>
      <c r="V579" s="21"/>
      <c r="W579" s="21"/>
      <c r="X579" s="21"/>
      <c r="Y579" s="21"/>
      <c r="Z579" s="21"/>
      <c r="AA579" s="21"/>
      <c r="AB579" s="21"/>
      <c r="AC579" s="21"/>
      <c r="AD579" s="21"/>
      <c r="AE579" s="21"/>
      <c r="AF579" s="21"/>
      <c r="AG579" s="21"/>
      <c r="AH579" s="21"/>
      <c r="AI579" s="21"/>
      <c r="AJ579" s="21"/>
      <c r="AK579" s="21"/>
      <c r="AL579" s="21"/>
      <c r="AM579" s="21"/>
      <c r="AN579" s="21"/>
      <c r="AO579" s="21"/>
      <c r="AP579" s="29"/>
      <c r="AQ579" s="29"/>
      <c r="AR579" s="21"/>
      <c r="AS579" s="22"/>
      <c r="AT579" s="21"/>
      <c r="AU579" s="21"/>
      <c r="AV579" s="21"/>
      <c r="AW579" s="21"/>
    </row>
    <row r="580" spans="1:49" ht="3" customHeight="1" x14ac:dyDescent="0.2">
      <c r="A580" s="21"/>
      <c r="B580" s="21"/>
      <c r="C580" s="21"/>
      <c r="D580" s="21"/>
      <c r="E580" s="21"/>
      <c r="F580" s="21"/>
      <c r="G580" s="21"/>
      <c r="H580" s="21"/>
      <c r="I580" s="21"/>
      <c r="J580" s="21"/>
      <c r="K580" s="21"/>
      <c r="L580" s="21"/>
      <c r="M580" s="21"/>
      <c r="N580" s="21"/>
      <c r="O580" s="21"/>
      <c r="P580" s="21"/>
      <c r="Q580" s="21"/>
      <c r="R580" s="21"/>
      <c r="S580" s="21"/>
      <c r="T580" s="21"/>
      <c r="U580" s="21"/>
      <c r="V580" s="21"/>
      <c r="W580" s="21"/>
      <c r="X580" s="21"/>
      <c r="Y580" s="21"/>
      <c r="Z580" s="21"/>
      <c r="AA580" s="21"/>
      <c r="AB580" s="21"/>
      <c r="AC580" s="21"/>
      <c r="AD580" s="21"/>
      <c r="AE580" s="21"/>
      <c r="AF580" s="21"/>
      <c r="AG580" s="21"/>
      <c r="AH580" s="21"/>
      <c r="AI580" s="21"/>
      <c r="AJ580" s="21"/>
      <c r="AK580" s="21"/>
      <c r="AL580" s="21"/>
      <c r="AM580" s="21"/>
      <c r="AN580" s="21"/>
      <c r="AO580" s="21"/>
      <c r="AP580" s="21"/>
      <c r="AQ580" s="21"/>
      <c r="AR580" s="21"/>
      <c r="AS580" s="21"/>
      <c r="AT580" s="21"/>
      <c r="AU580" s="21"/>
      <c r="AV580" s="21"/>
      <c r="AW580" s="21"/>
    </row>
    <row r="581" spans="1:49" x14ac:dyDescent="0.2">
      <c r="A581" s="35"/>
      <c r="B581" s="35"/>
      <c r="C581" s="21"/>
      <c r="D581" s="36"/>
      <c r="E581" s="36"/>
      <c r="F581" s="36"/>
      <c r="G581" s="36"/>
      <c r="H581" s="36"/>
      <c r="I581" s="36"/>
      <c r="J581" s="36"/>
      <c r="K581" s="21"/>
      <c r="L581" s="37"/>
      <c r="M581" s="37"/>
      <c r="N581" s="21"/>
      <c r="O581" s="27"/>
      <c r="P581" s="21"/>
      <c r="Q581" s="21"/>
      <c r="R581" s="33"/>
      <c r="S581" s="33"/>
      <c r="T581" s="21"/>
      <c r="U581" s="21"/>
      <c r="V581" s="21"/>
      <c r="W581" s="21"/>
      <c r="X581" s="21"/>
      <c r="Y581" s="21"/>
      <c r="Z581" s="21"/>
      <c r="AA581" s="21"/>
      <c r="AB581" s="21"/>
      <c r="AC581" s="21"/>
      <c r="AD581" s="21"/>
      <c r="AE581" s="21"/>
      <c r="AF581" s="21"/>
      <c r="AG581" s="21"/>
      <c r="AH581" s="21"/>
      <c r="AI581" s="21"/>
      <c r="AJ581" s="21"/>
      <c r="AK581" s="21"/>
      <c r="AL581" s="21"/>
      <c r="AM581" s="21"/>
      <c r="AN581" s="21"/>
      <c r="AO581" s="21"/>
      <c r="AP581" s="29"/>
      <c r="AQ581" s="29"/>
      <c r="AR581" s="21"/>
      <c r="AS581" s="22"/>
      <c r="AT581" s="21"/>
      <c r="AU581" s="21"/>
      <c r="AV581" s="21"/>
      <c r="AW581" s="21"/>
    </row>
    <row r="582" spans="1:49" ht="3" customHeight="1" x14ac:dyDescent="0.2">
      <c r="A582" s="21"/>
      <c r="B582" s="21"/>
      <c r="C582" s="21"/>
      <c r="D582" s="21"/>
      <c r="E582" s="21"/>
      <c r="F582" s="21"/>
      <c r="G582" s="21"/>
      <c r="H582" s="21"/>
      <c r="I582" s="21"/>
      <c r="J582" s="21"/>
      <c r="K582" s="21"/>
      <c r="L582" s="21"/>
      <c r="M582" s="21"/>
      <c r="N582" s="21"/>
      <c r="O582" s="21"/>
      <c r="P582" s="21"/>
      <c r="Q582" s="21"/>
      <c r="R582" s="21"/>
      <c r="S582" s="21"/>
      <c r="T582" s="21"/>
      <c r="U582" s="21"/>
      <c r="V582" s="21"/>
      <c r="W582" s="21"/>
      <c r="X582" s="21"/>
      <c r="Y582" s="21"/>
      <c r="Z582" s="21"/>
      <c r="AA582" s="21"/>
      <c r="AB582" s="21"/>
      <c r="AC582" s="21"/>
      <c r="AD582" s="21"/>
      <c r="AE582" s="21"/>
      <c r="AF582" s="21"/>
      <c r="AG582" s="21"/>
      <c r="AH582" s="21"/>
      <c r="AI582" s="21"/>
      <c r="AJ582" s="21"/>
      <c r="AK582" s="21"/>
      <c r="AL582" s="21"/>
      <c r="AM582" s="21"/>
      <c r="AN582" s="21"/>
      <c r="AO582" s="21"/>
      <c r="AP582" s="21"/>
      <c r="AQ582" s="21"/>
      <c r="AR582" s="21"/>
      <c r="AS582" s="21"/>
      <c r="AT582" s="21"/>
      <c r="AU582" s="21"/>
      <c r="AV582" s="21"/>
      <c r="AW582" s="21"/>
    </row>
    <row r="583" spans="1:49" x14ac:dyDescent="0.2">
      <c r="A583" s="35"/>
      <c r="B583" s="35"/>
      <c r="C583" s="21"/>
      <c r="D583" s="36"/>
      <c r="E583" s="36"/>
      <c r="F583" s="36"/>
      <c r="G583" s="36"/>
      <c r="H583" s="36"/>
      <c r="I583" s="36"/>
      <c r="J583" s="36"/>
      <c r="K583" s="21"/>
      <c r="L583" s="37"/>
      <c r="M583" s="37"/>
      <c r="N583" s="21"/>
      <c r="O583" s="27"/>
      <c r="P583" s="21"/>
      <c r="Q583" s="21"/>
      <c r="R583" s="33"/>
      <c r="S583" s="33"/>
      <c r="T583" s="21"/>
      <c r="U583" s="21"/>
      <c r="V583" s="21"/>
      <c r="W583" s="21"/>
      <c r="X583" s="21"/>
      <c r="Y583" s="21"/>
      <c r="Z583" s="21"/>
      <c r="AA583" s="21"/>
      <c r="AB583" s="21"/>
      <c r="AC583" s="21"/>
      <c r="AD583" s="21"/>
      <c r="AE583" s="21"/>
      <c r="AF583" s="21"/>
      <c r="AG583" s="21"/>
      <c r="AH583" s="21"/>
      <c r="AI583" s="21"/>
      <c r="AJ583" s="21"/>
      <c r="AK583" s="21"/>
      <c r="AL583" s="21"/>
      <c r="AM583" s="21"/>
      <c r="AN583" s="21"/>
      <c r="AO583" s="21"/>
      <c r="AP583" s="29"/>
      <c r="AQ583" s="29"/>
      <c r="AR583" s="21"/>
      <c r="AS583" s="22"/>
      <c r="AT583" s="21"/>
      <c r="AU583" s="21"/>
      <c r="AV583" s="21"/>
      <c r="AW583" s="21"/>
    </row>
    <row r="584" spans="1:49" ht="4.5" customHeight="1" x14ac:dyDescent="0.2">
      <c r="A584" s="21"/>
      <c r="B584" s="21"/>
      <c r="C584" s="21"/>
      <c r="D584" s="21"/>
      <c r="E584" s="21"/>
      <c r="F584" s="21"/>
      <c r="G584" s="21"/>
      <c r="H584" s="21"/>
      <c r="I584" s="21"/>
      <c r="J584" s="21"/>
      <c r="K584" s="21"/>
      <c r="L584" s="21"/>
      <c r="M584" s="21"/>
      <c r="N584" s="21"/>
      <c r="O584" s="21"/>
      <c r="P584" s="21"/>
      <c r="Q584" s="21"/>
      <c r="R584" s="21"/>
      <c r="S584" s="21"/>
      <c r="T584" s="21"/>
      <c r="U584" s="21"/>
      <c r="V584" s="21"/>
      <c r="W584" s="21"/>
      <c r="X584" s="21"/>
      <c r="Y584" s="21"/>
      <c r="Z584" s="21"/>
      <c r="AA584" s="21"/>
      <c r="AB584" s="21"/>
      <c r="AC584" s="21"/>
      <c r="AD584" s="21"/>
      <c r="AE584" s="21"/>
      <c r="AF584" s="21"/>
      <c r="AG584" s="21"/>
      <c r="AH584" s="21"/>
      <c r="AI584" s="21"/>
      <c r="AJ584" s="21"/>
      <c r="AK584" s="21"/>
      <c r="AL584" s="21"/>
      <c r="AM584" s="21"/>
      <c r="AN584" s="21"/>
      <c r="AO584" s="21"/>
      <c r="AP584" s="21"/>
      <c r="AQ584" s="21"/>
      <c r="AR584" s="21"/>
      <c r="AS584" s="21"/>
      <c r="AT584" s="21"/>
      <c r="AU584" s="21"/>
      <c r="AV584" s="21"/>
      <c r="AW584" s="21"/>
    </row>
    <row r="585" spans="1:49" x14ac:dyDescent="0.2">
      <c r="A585" s="48"/>
      <c r="B585" s="48"/>
      <c r="C585" s="30"/>
      <c r="D585" s="48"/>
      <c r="E585" s="48"/>
      <c r="F585" s="48"/>
      <c r="G585" s="48"/>
      <c r="H585" s="48"/>
      <c r="I585" s="48"/>
      <c r="J585" s="48"/>
      <c r="K585" s="30"/>
      <c r="L585" s="48"/>
      <c r="M585" s="48"/>
      <c r="N585" s="30"/>
      <c r="O585" s="28"/>
      <c r="P585" s="21"/>
      <c r="Q585" s="21"/>
      <c r="R585" s="49"/>
      <c r="S585" s="49"/>
      <c r="T585" s="21"/>
      <c r="U585" s="49"/>
      <c r="V585" s="49"/>
      <c r="W585" s="21"/>
      <c r="X585" s="49"/>
      <c r="Y585" s="49"/>
      <c r="Z585" s="21"/>
      <c r="AA585" s="49"/>
      <c r="AB585" s="49"/>
      <c r="AC585" s="21"/>
      <c r="AD585" s="49"/>
      <c r="AE585" s="49"/>
      <c r="AF585" s="21"/>
      <c r="AG585" s="49"/>
      <c r="AH585" s="49"/>
      <c r="AI585" s="21"/>
      <c r="AJ585" s="49"/>
      <c r="AK585" s="49"/>
      <c r="AL585" s="21"/>
      <c r="AM585" s="49"/>
      <c r="AN585" s="49"/>
      <c r="AO585" s="21"/>
      <c r="AP585" s="36"/>
      <c r="AQ585" s="36"/>
      <c r="AR585" s="21"/>
      <c r="AS585" s="22"/>
      <c r="AT585" s="21"/>
      <c r="AU585" s="21"/>
      <c r="AV585" s="21"/>
      <c r="AW585" s="21"/>
    </row>
    <row r="586" spans="1:49" ht="5.25" customHeight="1" x14ac:dyDescent="0.2">
      <c r="A586" s="21"/>
      <c r="B586" s="21"/>
      <c r="C586" s="21"/>
      <c r="D586" s="21"/>
      <c r="E586" s="21"/>
      <c r="F586" s="21"/>
      <c r="G586" s="21"/>
      <c r="H586" s="21"/>
      <c r="I586" s="21"/>
      <c r="J586" s="21"/>
      <c r="K586" s="21"/>
      <c r="L586" s="21"/>
      <c r="M586" s="21"/>
      <c r="N586" s="21"/>
      <c r="O586" s="21"/>
      <c r="P586" s="21"/>
      <c r="Q586" s="21"/>
      <c r="R586" s="21"/>
      <c r="S586" s="21"/>
      <c r="T586" s="21"/>
      <c r="U586" s="21"/>
      <c r="V586" s="21"/>
      <c r="W586" s="21"/>
      <c r="X586" s="21"/>
      <c r="Y586" s="21"/>
      <c r="Z586" s="21"/>
      <c r="AA586" s="21"/>
      <c r="AB586" s="21"/>
      <c r="AC586" s="21"/>
      <c r="AD586" s="21"/>
      <c r="AE586" s="21"/>
      <c r="AF586" s="21"/>
      <c r="AG586" s="21"/>
      <c r="AH586" s="21"/>
      <c r="AI586" s="21"/>
      <c r="AJ586" s="21"/>
      <c r="AK586" s="21"/>
      <c r="AL586" s="21"/>
      <c r="AM586" s="21"/>
      <c r="AN586" s="21"/>
      <c r="AO586" s="21"/>
      <c r="AP586" s="21"/>
      <c r="AQ586" s="21"/>
      <c r="AR586" s="21"/>
      <c r="AS586" s="22"/>
      <c r="AT586" s="21"/>
      <c r="AU586" s="21"/>
      <c r="AV586" s="21"/>
      <c r="AW586" s="21"/>
    </row>
    <row r="587" spans="1:49" x14ac:dyDescent="0.2">
      <c r="A587" s="48"/>
      <c r="B587" s="48"/>
      <c r="C587" s="30"/>
      <c r="D587" s="48"/>
      <c r="E587" s="48"/>
      <c r="F587" s="48"/>
      <c r="G587" s="48"/>
      <c r="H587" s="48"/>
      <c r="I587" s="48"/>
      <c r="J587" s="48"/>
      <c r="K587" s="30"/>
      <c r="L587" s="48"/>
      <c r="M587" s="48"/>
      <c r="N587" s="30"/>
      <c r="O587" s="28"/>
      <c r="P587" s="21"/>
      <c r="Q587" s="21"/>
      <c r="R587" s="49"/>
      <c r="S587" s="49"/>
      <c r="T587" s="21"/>
      <c r="U587" s="49"/>
      <c r="V587" s="49"/>
      <c r="W587" s="21"/>
      <c r="X587" s="49"/>
      <c r="Y587" s="49"/>
      <c r="Z587" s="21"/>
      <c r="AA587" s="49"/>
      <c r="AB587" s="49"/>
      <c r="AC587" s="21"/>
      <c r="AD587" s="49"/>
      <c r="AE587" s="49"/>
      <c r="AF587" s="21"/>
      <c r="AG587" s="49"/>
      <c r="AH587" s="49"/>
      <c r="AI587" s="21"/>
      <c r="AJ587" s="49"/>
      <c r="AK587" s="49"/>
      <c r="AL587" s="21"/>
      <c r="AM587" s="49"/>
      <c r="AN587" s="49"/>
      <c r="AO587" s="21"/>
      <c r="AP587" s="36"/>
      <c r="AQ587" s="36"/>
      <c r="AR587" s="21"/>
      <c r="AS587" s="22"/>
      <c r="AT587" s="21"/>
      <c r="AU587" s="21"/>
      <c r="AV587" s="21"/>
      <c r="AW587" s="21"/>
    </row>
    <row r="588" spans="1:49" ht="4.5" customHeight="1" x14ac:dyDescent="0.2">
      <c r="A588" s="49"/>
      <c r="B588" s="49"/>
      <c r="C588" s="30"/>
      <c r="D588" s="49"/>
      <c r="E588" s="49"/>
      <c r="F588" s="49"/>
      <c r="G588" s="49"/>
      <c r="H588" s="49"/>
      <c r="I588" s="49"/>
      <c r="J588" s="49"/>
      <c r="K588" s="30"/>
      <c r="L588" s="49"/>
      <c r="M588" s="49"/>
      <c r="N588" s="30"/>
      <c r="O588" s="28"/>
      <c r="P588" s="21"/>
      <c r="Q588" s="21"/>
      <c r="R588" s="49"/>
      <c r="S588" s="49"/>
      <c r="T588" s="21"/>
      <c r="U588" s="49"/>
      <c r="V588" s="49"/>
      <c r="W588" s="21"/>
      <c r="X588" s="49"/>
      <c r="Y588" s="49"/>
      <c r="Z588" s="21"/>
      <c r="AA588" s="49"/>
      <c r="AB588" s="49"/>
      <c r="AC588" s="21"/>
      <c r="AD588" s="49"/>
      <c r="AE588" s="49"/>
      <c r="AF588" s="21"/>
      <c r="AG588" s="49"/>
      <c r="AH588" s="49"/>
      <c r="AI588" s="21"/>
      <c r="AJ588" s="49"/>
      <c r="AK588" s="49"/>
      <c r="AL588" s="21"/>
      <c r="AM588" s="49"/>
      <c r="AN588" s="49"/>
      <c r="AO588" s="21"/>
      <c r="AP588" s="31"/>
      <c r="AQ588" s="31"/>
      <c r="AR588" s="21"/>
      <c r="AS588" s="22"/>
      <c r="AT588" s="21"/>
      <c r="AU588" s="21"/>
      <c r="AV588" s="21"/>
      <c r="AW588" s="21"/>
    </row>
    <row r="589" spans="1:49" x14ac:dyDescent="0.2">
      <c r="A589" s="35"/>
      <c r="B589" s="35"/>
      <c r="C589" s="21"/>
      <c r="D589" s="36"/>
      <c r="E589" s="36"/>
      <c r="F589" s="36"/>
      <c r="G589" s="36"/>
      <c r="H589" s="36"/>
      <c r="I589" s="36"/>
      <c r="J589" s="36"/>
      <c r="K589" s="21"/>
      <c r="L589" s="37"/>
      <c r="M589" s="37"/>
      <c r="N589" s="21"/>
      <c r="O589" s="27"/>
      <c r="P589" s="21"/>
      <c r="Q589" s="21"/>
      <c r="R589" s="33"/>
      <c r="S589" s="33"/>
      <c r="T589" s="21"/>
      <c r="U589" s="21"/>
      <c r="V589" s="21"/>
      <c r="W589" s="21"/>
      <c r="X589" s="21"/>
      <c r="Y589" s="21"/>
      <c r="Z589" s="21"/>
      <c r="AA589" s="21"/>
      <c r="AB589" s="21"/>
      <c r="AC589" s="21"/>
      <c r="AD589" s="21"/>
      <c r="AE589" s="21"/>
      <c r="AF589" s="21"/>
      <c r="AG589" s="21"/>
      <c r="AH589" s="21"/>
      <c r="AI589" s="21"/>
      <c r="AJ589" s="21"/>
      <c r="AK589" s="21"/>
      <c r="AL589" s="21"/>
      <c r="AM589" s="21"/>
      <c r="AN589" s="21"/>
      <c r="AO589" s="21"/>
      <c r="AP589" s="29"/>
      <c r="AQ589" s="29"/>
      <c r="AR589" s="21"/>
      <c r="AS589" s="22"/>
      <c r="AT589" s="21"/>
      <c r="AU589" s="21"/>
      <c r="AV589" s="21"/>
      <c r="AW589" s="21"/>
    </row>
    <row r="590" spans="1:49" ht="3.75" customHeight="1" x14ac:dyDescent="0.2">
      <c r="A590" s="21"/>
      <c r="B590" s="21"/>
      <c r="C590" s="21"/>
      <c r="D590" s="21"/>
      <c r="E590" s="21"/>
      <c r="F590" s="21"/>
      <c r="G590" s="21"/>
      <c r="H590" s="21"/>
      <c r="I590" s="21"/>
      <c r="J590" s="21"/>
      <c r="K590" s="21"/>
      <c r="L590" s="21"/>
      <c r="M590" s="21"/>
      <c r="N590" s="21"/>
      <c r="O590" s="21"/>
      <c r="P590" s="21"/>
      <c r="Q590" s="21"/>
      <c r="R590" s="21"/>
      <c r="S590" s="21"/>
      <c r="T590" s="21"/>
      <c r="U590" s="21"/>
      <c r="V590" s="21"/>
      <c r="W590" s="21"/>
      <c r="X590" s="21"/>
      <c r="Y590" s="21"/>
      <c r="Z590" s="21"/>
      <c r="AA590" s="21"/>
      <c r="AB590" s="21"/>
      <c r="AC590" s="21"/>
      <c r="AD590" s="21"/>
      <c r="AE590" s="21"/>
      <c r="AF590" s="21"/>
      <c r="AG590" s="21"/>
      <c r="AH590" s="21"/>
      <c r="AI590" s="21"/>
      <c r="AJ590" s="21"/>
      <c r="AK590" s="21"/>
      <c r="AL590" s="21"/>
      <c r="AM590" s="21"/>
      <c r="AN590" s="21"/>
      <c r="AO590" s="21"/>
      <c r="AP590" s="21"/>
      <c r="AQ590" s="21"/>
      <c r="AR590" s="21"/>
      <c r="AS590" s="21"/>
      <c r="AT590" s="21"/>
      <c r="AU590" s="21"/>
      <c r="AV590" s="21"/>
      <c r="AW590" s="21"/>
    </row>
    <row r="591" spans="1:49" x14ac:dyDescent="0.2">
      <c r="A591" s="35"/>
      <c r="B591" s="35"/>
      <c r="C591" s="21"/>
      <c r="D591" s="36"/>
      <c r="E591" s="36"/>
      <c r="F591" s="36"/>
      <c r="G591" s="36"/>
      <c r="H591" s="36"/>
      <c r="I591" s="36"/>
      <c r="J591" s="36"/>
      <c r="K591" s="21"/>
      <c r="L591" s="37"/>
      <c r="M591" s="37"/>
      <c r="N591" s="21"/>
      <c r="O591" s="27"/>
      <c r="P591" s="21"/>
      <c r="Q591" s="21"/>
      <c r="R591" s="33"/>
      <c r="S591" s="33"/>
      <c r="T591" s="21"/>
      <c r="U591" s="21"/>
      <c r="V591" s="21"/>
      <c r="W591" s="21"/>
      <c r="X591" s="21"/>
      <c r="Y591" s="21"/>
      <c r="Z591" s="21"/>
      <c r="AA591" s="21"/>
      <c r="AB591" s="21"/>
      <c r="AC591" s="21"/>
      <c r="AD591" s="21"/>
      <c r="AE591" s="21"/>
      <c r="AF591" s="21"/>
      <c r="AG591" s="21"/>
      <c r="AH591" s="21"/>
      <c r="AI591" s="21"/>
      <c r="AJ591" s="21"/>
      <c r="AK591" s="21"/>
      <c r="AL591" s="21"/>
      <c r="AM591" s="21"/>
      <c r="AN591" s="21"/>
      <c r="AO591" s="21"/>
      <c r="AP591" s="29"/>
      <c r="AQ591" s="29"/>
      <c r="AR591" s="21"/>
      <c r="AS591" s="22"/>
      <c r="AT591" s="21"/>
      <c r="AU591" s="21"/>
      <c r="AV591" s="21"/>
      <c r="AW591" s="21"/>
    </row>
    <row r="592" spans="1:49" ht="3" customHeight="1" x14ac:dyDescent="0.2">
      <c r="A592" s="21"/>
      <c r="B592" s="21"/>
      <c r="C592" s="21"/>
      <c r="D592" s="21"/>
      <c r="E592" s="21"/>
      <c r="F592" s="21"/>
      <c r="G592" s="21"/>
      <c r="H592" s="21"/>
      <c r="I592" s="21"/>
      <c r="J592" s="21"/>
      <c r="K592" s="21"/>
      <c r="L592" s="21"/>
      <c r="M592" s="21"/>
      <c r="N592" s="21"/>
      <c r="O592" s="21"/>
      <c r="P592" s="21"/>
      <c r="Q592" s="21"/>
      <c r="R592" s="21"/>
      <c r="S592" s="21"/>
      <c r="T592" s="21"/>
      <c r="U592" s="21"/>
      <c r="V592" s="21"/>
      <c r="W592" s="21"/>
      <c r="X592" s="21"/>
      <c r="Y592" s="21"/>
      <c r="Z592" s="21"/>
      <c r="AA592" s="21"/>
      <c r="AB592" s="21"/>
      <c r="AC592" s="21"/>
      <c r="AD592" s="21"/>
      <c r="AE592" s="21"/>
      <c r="AF592" s="21"/>
      <c r="AG592" s="21"/>
      <c r="AH592" s="21"/>
      <c r="AI592" s="21"/>
      <c r="AJ592" s="21"/>
      <c r="AK592" s="21"/>
      <c r="AL592" s="21"/>
      <c r="AM592" s="21"/>
      <c r="AN592" s="21"/>
      <c r="AO592" s="21"/>
      <c r="AP592" s="21"/>
      <c r="AQ592" s="21"/>
      <c r="AR592" s="21"/>
      <c r="AS592" s="21"/>
      <c r="AT592" s="21"/>
      <c r="AU592" s="21"/>
      <c r="AV592" s="21"/>
      <c r="AW592" s="21"/>
    </row>
    <row r="593" spans="1:49" x14ac:dyDescent="0.2">
      <c r="A593" s="35"/>
      <c r="B593" s="35"/>
      <c r="C593" s="21"/>
      <c r="D593" s="36"/>
      <c r="E593" s="36"/>
      <c r="F593" s="36"/>
      <c r="G593" s="36"/>
      <c r="H593" s="36"/>
      <c r="I593" s="36"/>
      <c r="J593" s="36"/>
      <c r="K593" s="21"/>
      <c r="L593" s="37"/>
      <c r="M593" s="37"/>
      <c r="N593" s="21"/>
      <c r="O593" s="27"/>
      <c r="P593" s="21"/>
      <c r="Q593" s="21"/>
      <c r="R593" s="33"/>
      <c r="S593" s="33"/>
      <c r="T593" s="21"/>
      <c r="U593" s="21"/>
      <c r="V593" s="21"/>
      <c r="W593" s="21"/>
      <c r="X593" s="21"/>
      <c r="Y593" s="21"/>
      <c r="Z593" s="21"/>
      <c r="AA593" s="21"/>
      <c r="AB593" s="21"/>
      <c r="AC593" s="21"/>
      <c r="AD593" s="21"/>
      <c r="AE593" s="21"/>
      <c r="AF593" s="21"/>
      <c r="AG593" s="21"/>
      <c r="AH593" s="21"/>
      <c r="AI593" s="21"/>
      <c r="AJ593" s="21"/>
      <c r="AK593" s="21"/>
      <c r="AL593" s="21"/>
      <c r="AM593" s="21"/>
      <c r="AN593" s="21"/>
      <c r="AO593" s="21"/>
      <c r="AP593" s="29"/>
      <c r="AQ593" s="29"/>
      <c r="AR593" s="21"/>
      <c r="AS593" s="22"/>
      <c r="AT593" s="21"/>
      <c r="AU593" s="21"/>
      <c r="AV593" s="21"/>
      <c r="AW593" s="21"/>
    </row>
    <row r="594" spans="1:49" ht="3" customHeight="1" x14ac:dyDescent="0.2">
      <c r="A594" s="21"/>
      <c r="B594" s="21"/>
      <c r="C594" s="21"/>
      <c r="D594" s="21"/>
      <c r="E594" s="21"/>
      <c r="F594" s="21"/>
      <c r="G594" s="21"/>
      <c r="H594" s="21"/>
      <c r="I594" s="21"/>
      <c r="J594" s="21"/>
      <c r="K594" s="21"/>
      <c r="L594" s="21"/>
      <c r="M594" s="21"/>
      <c r="N594" s="21"/>
      <c r="O594" s="21"/>
      <c r="P594" s="21"/>
      <c r="Q594" s="21"/>
      <c r="R594" s="21"/>
      <c r="S594" s="21"/>
      <c r="T594" s="21"/>
      <c r="U594" s="21"/>
      <c r="V594" s="21"/>
      <c r="W594" s="21"/>
      <c r="X594" s="21"/>
      <c r="Y594" s="21"/>
      <c r="Z594" s="21"/>
      <c r="AA594" s="21"/>
      <c r="AB594" s="21"/>
      <c r="AC594" s="21"/>
      <c r="AD594" s="21"/>
      <c r="AE594" s="21"/>
      <c r="AF594" s="21"/>
      <c r="AG594" s="21"/>
      <c r="AH594" s="21"/>
      <c r="AI594" s="21"/>
      <c r="AJ594" s="21"/>
      <c r="AK594" s="21"/>
      <c r="AL594" s="21"/>
      <c r="AM594" s="21"/>
      <c r="AN594" s="21"/>
      <c r="AO594" s="21"/>
      <c r="AP594" s="21"/>
      <c r="AQ594" s="21"/>
      <c r="AR594" s="21"/>
      <c r="AS594" s="21"/>
      <c r="AT594" s="21"/>
      <c r="AU594" s="21"/>
      <c r="AV594" s="21"/>
      <c r="AW594" s="21"/>
    </row>
    <row r="595" spans="1:49" x14ac:dyDescent="0.2">
      <c r="A595" s="35"/>
      <c r="B595" s="35"/>
      <c r="C595" s="21"/>
      <c r="D595" s="36"/>
      <c r="E595" s="36"/>
      <c r="F595" s="36"/>
      <c r="G595" s="36"/>
      <c r="H595" s="36"/>
      <c r="I595" s="36"/>
      <c r="J595" s="36"/>
      <c r="K595" s="21"/>
      <c r="L595" s="37"/>
      <c r="M595" s="37"/>
      <c r="N595" s="21"/>
      <c r="O595" s="27"/>
      <c r="P595" s="21"/>
      <c r="Q595" s="21"/>
      <c r="R595" s="33"/>
      <c r="S595" s="33"/>
      <c r="T595" s="21"/>
      <c r="U595" s="21"/>
      <c r="V595" s="21"/>
      <c r="W595" s="21"/>
      <c r="X595" s="21"/>
      <c r="Y595" s="21"/>
      <c r="Z595" s="21"/>
      <c r="AA595" s="21"/>
      <c r="AB595" s="21"/>
      <c r="AC595" s="21"/>
      <c r="AD595" s="21"/>
      <c r="AE595" s="21"/>
      <c r="AF595" s="21"/>
      <c r="AG595" s="21"/>
      <c r="AH595" s="21"/>
      <c r="AI595" s="21"/>
      <c r="AJ595" s="21"/>
      <c r="AK595" s="21"/>
      <c r="AL595" s="21"/>
      <c r="AM595" s="21"/>
      <c r="AN595" s="21"/>
      <c r="AO595" s="21"/>
      <c r="AP595" s="29"/>
      <c r="AQ595" s="29"/>
      <c r="AR595" s="21"/>
      <c r="AS595" s="22"/>
      <c r="AT595" s="21"/>
      <c r="AU595" s="21"/>
      <c r="AV595" s="21"/>
      <c r="AW595" s="21"/>
    </row>
    <row r="596" spans="1:49" ht="3.75" customHeight="1" x14ac:dyDescent="0.2">
      <c r="A596" s="21"/>
      <c r="B596" s="21"/>
      <c r="C596" s="21"/>
      <c r="D596" s="21"/>
      <c r="E596" s="21"/>
      <c r="F596" s="21"/>
      <c r="G596" s="21"/>
      <c r="H596" s="21"/>
      <c r="I596" s="21"/>
      <c r="J596" s="21"/>
      <c r="K596" s="21"/>
      <c r="L596" s="21"/>
      <c r="M596" s="21"/>
      <c r="N596" s="21"/>
      <c r="O596" s="21"/>
      <c r="P596" s="21"/>
      <c r="Q596" s="21"/>
      <c r="R596" s="21"/>
      <c r="S596" s="21"/>
      <c r="T596" s="21"/>
      <c r="U596" s="21"/>
      <c r="V596" s="21"/>
      <c r="W596" s="21"/>
      <c r="X596" s="21"/>
      <c r="Y596" s="21"/>
      <c r="Z596" s="21"/>
      <c r="AA596" s="21"/>
      <c r="AB596" s="21"/>
      <c r="AC596" s="21"/>
      <c r="AD596" s="21"/>
      <c r="AE596" s="21"/>
      <c r="AF596" s="21"/>
      <c r="AG596" s="21"/>
      <c r="AH596" s="21"/>
      <c r="AI596" s="21"/>
      <c r="AJ596" s="21"/>
      <c r="AK596" s="21"/>
      <c r="AL596" s="21"/>
      <c r="AM596" s="21"/>
      <c r="AN596" s="21"/>
      <c r="AO596" s="21"/>
      <c r="AP596" s="21"/>
      <c r="AQ596" s="21"/>
      <c r="AR596" s="21"/>
      <c r="AS596" s="21"/>
      <c r="AT596" s="21"/>
      <c r="AU596" s="21"/>
      <c r="AV596" s="21"/>
      <c r="AW596" s="21"/>
    </row>
    <row r="597" spans="1:49" x14ac:dyDescent="0.2">
      <c r="A597" s="35"/>
      <c r="B597" s="35"/>
      <c r="C597" s="21"/>
      <c r="D597" s="36"/>
      <c r="E597" s="36"/>
      <c r="F597" s="36"/>
      <c r="G597" s="36"/>
      <c r="H597" s="36"/>
      <c r="I597" s="36"/>
      <c r="J597" s="36"/>
      <c r="K597" s="21"/>
      <c r="L597" s="37"/>
      <c r="M597" s="37"/>
      <c r="N597" s="21"/>
      <c r="O597" s="27"/>
      <c r="P597" s="21"/>
      <c r="Q597" s="21"/>
      <c r="R597" s="33"/>
      <c r="S597" s="33"/>
      <c r="T597" s="21"/>
      <c r="U597" s="21"/>
      <c r="V597" s="21"/>
      <c r="W597" s="21"/>
      <c r="X597" s="21"/>
      <c r="Y597" s="21"/>
      <c r="Z597" s="21"/>
      <c r="AA597" s="21"/>
      <c r="AB597" s="21"/>
      <c r="AC597" s="21"/>
      <c r="AD597" s="21"/>
      <c r="AE597" s="21"/>
      <c r="AF597" s="21"/>
      <c r="AG597" s="21"/>
      <c r="AH597" s="21"/>
      <c r="AI597" s="21"/>
      <c r="AJ597" s="21"/>
      <c r="AK597" s="21"/>
      <c r="AL597" s="21"/>
      <c r="AM597" s="21"/>
      <c r="AN597" s="21"/>
      <c r="AO597" s="21"/>
      <c r="AP597" s="29"/>
      <c r="AQ597" s="29"/>
      <c r="AR597" s="21"/>
      <c r="AS597" s="22"/>
      <c r="AT597" s="21"/>
      <c r="AU597" s="21"/>
      <c r="AV597" s="21"/>
      <c r="AW597" s="21"/>
    </row>
    <row r="598" spans="1:49" ht="3" customHeight="1" x14ac:dyDescent="0.2">
      <c r="A598" s="21"/>
      <c r="B598" s="21"/>
      <c r="C598" s="21"/>
      <c r="D598" s="21"/>
      <c r="E598" s="21"/>
      <c r="F598" s="21"/>
      <c r="G598" s="21"/>
      <c r="H598" s="21"/>
      <c r="I598" s="21"/>
      <c r="J598" s="21"/>
      <c r="K598" s="21"/>
      <c r="L598" s="21"/>
      <c r="M598" s="21"/>
      <c r="N598" s="21"/>
      <c r="O598" s="21"/>
      <c r="P598" s="21"/>
      <c r="Q598" s="21"/>
      <c r="R598" s="21"/>
      <c r="S598" s="21"/>
      <c r="T598" s="21"/>
      <c r="U598" s="21"/>
      <c r="V598" s="21"/>
      <c r="W598" s="21"/>
      <c r="X598" s="21"/>
      <c r="Y598" s="21"/>
      <c r="Z598" s="21"/>
      <c r="AA598" s="21"/>
      <c r="AB598" s="21"/>
      <c r="AC598" s="21"/>
      <c r="AD598" s="21"/>
      <c r="AE598" s="21"/>
      <c r="AF598" s="21"/>
      <c r="AG598" s="21"/>
      <c r="AH598" s="21"/>
      <c r="AI598" s="21"/>
      <c r="AJ598" s="21"/>
      <c r="AK598" s="21"/>
      <c r="AL598" s="21"/>
      <c r="AM598" s="21"/>
      <c r="AN598" s="21"/>
      <c r="AO598" s="21"/>
      <c r="AP598" s="21"/>
      <c r="AQ598" s="21"/>
      <c r="AR598" s="21"/>
      <c r="AS598" s="21"/>
      <c r="AT598" s="21"/>
      <c r="AU598" s="21"/>
      <c r="AV598" s="21"/>
      <c r="AW598" s="21"/>
    </row>
    <row r="599" spans="1:49" x14ac:dyDescent="0.2">
      <c r="A599" s="35"/>
      <c r="B599" s="35"/>
      <c r="C599" s="21"/>
      <c r="D599" s="36"/>
      <c r="E599" s="36"/>
      <c r="F599" s="36"/>
      <c r="G599" s="36"/>
      <c r="H599" s="36"/>
      <c r="I599" s="36"/>
      <c r="J599" s="36"/>
      <c r="K599" s="21"/>
      <c r="L599" s="37"/>
      <c r="M599" s="37"/>
      <c r="N599" s="21"/>
      <c r="O599" s="27"/>
      <c r="P599" s="21"/>
      <c r="Q599" s="21"/>
      <c r="R599" s="33"/>
      <c r="S599" s="33"/>
      <c r="T599" s="21"/>
      <c r="U599" s="21"/>
      <c r="V599" s="21"/>
      <c r="W599" s="21"/>
      <c r="X599" s="21"/>
      <c r="Y599" s="21"/>
      <c r="Z599" s="21"/>
      <c r="AA599" s="21"/>
      <c r="AB599" s="21"/>
      <c r="AC599" s="21"/>
      <c r="AD599" s="21"/>
      <c r="AE599" s="21"/>
      <c r="AF599" s="21"/>
      <c r="AG599" s="21"/>
      <c r="AH599" s="21"/>
      <c r="AI599" s="21"/>
      <c r="AJ599" s="21"/>
      <c r="AK599" s="21"/>
      <c r="AL599" s="21"/>
      <c r="AM599" s="21"/>
      <c r="AN599" s="21"/>
      <c r="AO599" s="21"/>
      <c r="AP599" s="29"/>
      <c r="AQ599" s="29"/>
      <c r="AR599" s="21"/>
      <c r="AS599" s="22"/>
      <c r="AT599" s="21"/>
      <c r="AU599" s="21"/>
      <c r="AV599" s="21"/>
      <c r="AW599" s="21"/>
    </row>
    <row r="600" spans="1:49" ht="3.75" customHeight="1" x14ac:dyDescent="0.2">
      <c r="A600" s="21"/>
      <c r="B600" s="21"/>
      <c r="C600" s="21"/>
      <c r="D600" s="21"/>
      <c r="E600" s="21"/>
      <c r="F600" s="21"/>
      <c r="G600" s="21"/>
      <c r="H600" s="21"/>
      <c r="I600" s="21"/>
      <c r="J600" s="21"/>
      <c r="K600" s="21"/>
      <c r="L600" s="21"/>
      <c r="M600" s="21"/>
      <c r="N600" s="21"/>
      <c r="O600" s="21"/>
      <c r="P600" s="21"/>
      <c r="Q600" s="21"/>
      <c r="R600" s="21"/>
      <c r="S600" s="21"/>
      <c r="T600" s="21"/>
      <c r="U600" s="21"/>
      <c r="V600" s="21"/>
      <c r="W600" s="21"/>
      <c r="X600" s="21"/>
      <c r="Y600" s="21"/>
      <c r="Z600" s="21"/>
      <c r="AA600" s="21"/>
      <c r="AB600" s="21"/>
      <c r="AC600" s="21"/>
      <c r="AD600" s="21"/>
      <c r="AE600" s="21"/>
      <c r="AF600" s="21"/>
      <c r="AG600" s="21"/>
      <c r="AH600" s="21"/>
      <c r="AI600" s="21"/>
      <c r="AJ600" s="21"/>
      <c r="AK600" s="21"/>
      <c r="AL600" s="21"/>
      <c r="AM600" s="21"/>
      <c r="AN600" s="21"/>
      <c r="AO600" s="21"/>
      <c r="AP600" s="21"/>
      <c r="AQ600" s="21"/>
      <c r="AR600" s="21"/>
      <c r="AS600" s="21"/>
      <c r="AT600" s="21"/>
      <c r="AU600" s="21"/>
      <c r="AV600" s="21"/>
      <c r="AW600" s="21"/>
    </row>
    <row r="601" spans="1:49" x14ac:dyDescent="0.2">
      <c r="A601" s="35"/>
      <c r="B601" s="35"/>
      <c r="C601" s="21"/>
      <c r="D601" s="36"/>
      <c r="E601" s="36"/>
      <c r="F601" s="36"/>
      <c r="G601" s="36"/>
      <c r="H601" s="36"/>
      <c r="I601" s="36"/>
      <c r="J601" s="36"/>
      <c r="K601" s="21"/>
      <c r="L601" s="37"/>
      <c r="M601" s="37"/>
      <c r="N601" s="21"/>
      <c r="O601" s="27"/>
      <c r="P601" s="21"/>
      <c r="Q601" s="21"/>
      <c r="R601" s="33"/>
      <c r="S601" s="33"/>
      <c r="T601" s="21"/>
      <c r="U601" s="21"/>
      <c r="V601" s="21"/>
      <c r="W601" s="21"/>
      <c r="X601" s="21"/>
      <c r="Y601" s="21"/>
      <c r="Z601" s="21"/>
      <c r="AA601" s="21"/>
      <c r="AB601" s="21"/>
      <c r="AC601" s="21"/>
      <c r="AD601" s="21"/>
      <c r="AE601" s="21"/>
      <c r="AF601" s="21"/>
      <c r="AG601" s="21"/>
      <c r="AH601" s="21"/>
      <c r="AI601" s="21"/>
      <c r="AJ601" s="21"/>
      <c r="AK601" s="21"/>
      <c r="AL601" s="21"/>
      <c r="AM601" s="21"/>
      <c r="AN601" s="21"/>
      <c r="AO601" s="21"/>
      <c r="AP601" s="29"/>
      <c r="AQ601" s="29"/>
      <c r="AR601" s="21"/>
      <c r="AS601" s="22"/>
      <c r="AT601" s="21"/>
      <c r="AU601" s="21"/>
      <c r="AV601" s="21"/>
      <c r="AW601" s="21"/>
    </row>
    <row r="602" spans="1:49" ht="4.5" customHeight="1" x14ac:dyDescent="0.2">
      <c r="A602" s="21"/>
      <c r="B602" s="21"/>
      <c r="C602" s="21"/>
      <c r="D602" s="21"/>
      <c r="E602" s="21"/>
      <c r="F602" s="21"/>
      <c r="G602" s="21"/>
      <c r="H602" s="21"/>
      <c r="I602" s="21"/>
      <c r="J602" s="21"/>
      <c r="K602" s="21"/>
      <c r="L602" s="21"/>
      <c r="M602" s="21"/>
      <c r="N602" s="21"/>
      <c r="O602" s="21"/>
      <c r="P602" s="21"/>
      <c r="Q602" s="21"/>
      <c r="R602" s="21"/>
      <c r="S602" s="21"/>
      <c r="T602" s="21"/>
      <c r="U602" s="21"/>
      <c r="V602" s="21"/>
      <c r="W602" s="21"/>
      <c r="X602" s="21"/>
      <c r="Y602" s="21"/>
      <c r="Z602" s="21"/>
      <c r="AA602" s="21"/>
      <c r="AB602" s="21"/>
      <c r="AC602" s="21"/>
      <c r="AD602" s="21"/>
      <c r="AE602" s="21"/>
      <c r="AF602" s="21"/>
      <c r="AG602" s="21"/>
      <c r="AH602" s="21"/>
      <c r="AI602" s="21"/>
      <c r="AJ602" s="21"/>
      <c r="AK602" s="21"/>
      <c r="AL602" s="21"/>
      <c r="AM602" s="21"/>
      <c r="AN602" s="21"/>
      <c r="AO602" s="21"/>
      <c r="AP602" s="21"/>
      <c r="AQ602" s="21"/>
      <c r="AR602" s="21"/>
      <c r="AS602" s="21"/>
      <c r="AT602" s="21"/>
      <c r="AU602" s="21"/>
      <c r="AV602" s="21"/>
      <c r="AW602" s="21"/>
    </row>
    <row r="603" spans="1:49" x14ac:dyDescent="0.2">
      <c r="A603" s="35"/>
      <c r="B603" s="35"/>
      <c r="C603" s="21"/>
      <c r="D603" s="36"/>
      <c r="E603" s="36"/>
      <c r="F603" s="36"/>
      <c r="G603" s="36"/>
      <c r="H603" s="36"/>
      <c r="I603" s="36"/>
      <c r="J603" s="36"/>
      <c r="K603" s="21"/>
      <c r="L603" s="37"/>
      <c r="M603" s="37"/>
      <c r="N603" s="21"/>
      <c r="O603" s="27"/>
      <c r="P603" s="21"/>
      <c r="Q603" s="21"/>
      <c r="R603" s="33"/>
      <c r="S603" s="33"/>
      <c r="T603" s="21"/>
      <c r="U603" s="21"/>
      <c r="V603" s="21"/>
      <c r="W603" s="21"/>
      <c r="X603" s="21"/>
      <c r="Y603" s="21"/>
      <c r="Z603" s="21"/>
      <c r="AA603" s="21"/>
      <c r="AB603" s="21"/>
      <c r="AC603" s="21"/>
      <c r="AD603" s="21"/>
      <c r="AE603" s="21"/>
      <c r="AF603" s="21"/>
      <c r="AG603" s="21"/>
      <c r="AH603" s="21"/>
      <c r="AI603" s="21"/>
      <c r="AJ603" s="21"/>
      <c r="AK603" s="21"/>
      <c r="AL603" s="21"/>
      <c r="AM603" s="21"/>
      <c r="AN603" s="21"/>
      <c r="AO603" s="21"/>
      <c r="AP603" s="29"/>
      <c r="AQ603" s="29"/>
      <c r="AR603" s="21"/>
      <c r="AS603" s="22"/>
      <c r="AT603" s="21"/>
      <c r="AU603" s="21"/>
      <c r="AV603" s="21"/>
      <c r="AW603" s="21"/>
    </row>
    <row r="604" spans="1:49" ht="5.25" customHeight="1" x14ac:dyDescent="0.2">
      <c r="A604" s="21"/>
      <c r="B604" s="21"/>
      <c r="C604" s="21"/>
      <c r="D604" s="21"/>
      <c r="E604" s="21"/>
      <c r="F604" s="21"/>
      <c r="G604" s="21"/>
      <c r="H604" s="21"/>
      <c r="I604" s="21"/>
      <c r="J604" s="21"/>
      <c r="K604" s="21"/>
      <c r="L604" s="21"/>
      <c r="M604" s="21"/>
      <c r="N604" s="21"/>
      <c r="O604" s="21"/>
      <c r="P604" s="21"/>
      <c r="Q604" s="21"/>
      <c r="R604" s="21"/>
      <c r="S604" s="21"/>
      <c r="T604" s="21"/>
      <c r="U604" s="21"/>
      <c r="V604" s="21"/>
      <c r="W604" s="21"/>
      <c r="X604" s="21"/>
      <c r="Y604" s="21"/>
      <c r="Z604" s="21"/>
      <c r="AA604" s="21"/>
      <c r="AB604" s="21"/>
      <c r="AC604" s="21"/>
      <c r="AD604" s="21"/>
      <c r="AE604" s="21"/>
      <c r="AF604" s="21"/>
      <c r="AG604" s="21"/>
      <c r="AH604" s="21"/>
      <c r="AI604" s="21"/>
      <c r="AJ604" s="21"/>
      <c r="AK604" s="21"/>
      <c r="AL604" s="21"/>
      <c r="AM604" s="21"/>
      <c r="AN604" s="21"/>
      <c r="AO604" s="21"/>
      <c r="AP604" s="21"/>
      <c r="AQ604" s="21"/>
      <c r="AR604" s="21"/>
      <c r="AS604" s="22"/>
      <c r="AT604" s="21"/>
      <c r="AU604" s="21"/>
      <c r="AV604" s="21"/>
      <c r="AW604" s="21"/>
    </row>
    <row r="605" spans="1:49" x14ac:dyDescent="0.2">
      <c r="A605" s="48"/>
      <c r="B605" s="48"/>
      <c r="C605" s="30"/>
      <c r="D605" s="48"/>
      <c r="E605" s="48"/>
      <c r="F605" s="48"/>
      <c r="G605" s="48"/>
      <c r="H605" s="48"/>
      <c r="I605" s="48"/>
      <c r="J605" s="48"/>
      <c r="K605" s="30"/>
      <c r="L605" s="48"/>
      <c r="M605" s="48"/>
      <c r="N605" s="30"/>
      <c r="O605" s="28"/>
      <c r="P605" s="21"/>
      <c r="Q605" s="21"/>
      <c r="R605" s="49"/>
      <c r="S605" s="49"/>
      <c r="T605" s="21"/>
      <c r="U605" s="49"/>
      <c r="V605" s="49"/>
      <c r="W605" s="21"/>
      <c r="X605" s="49"/>
      <c r="Y605" s="49"/>
      <c r="Z605" s="21"/>
      <c r="AA605" s="49"/>
      <c r="AB605" s="49"/>
      <c r="AC605" s="21"/>
      <c r="AD605" s="49"/>
      <c r="AE605" s="49"/>
      <c r="AF605" s="21"/>
      <c r="AG605" s="49"/>
      <c r="AH605" s="49"/>
      <c r="AI605" s="21"/>
      <c r="AJ605" s="49"/>
      <c r="AK605" s="49"/>
      <c r="AL605" s="21"/>
      <c r="AM605" s="49"/>
      <c r="AN605" s="49"/>
      <c r="AO605" s="21"/>
      <c r="AP605" s="36"/>
      <c r="AQ605" s="36"/>
      <c r="AR605" s="21"/>
      <c r="AS605" s="22"/>
      <c r="AT605" s="21"/>
      <c r="AU605" s="21"/>
      <c r="AV605" s="21"/>
      <c r="AW605" s="21"/>
    </row>
    <row r="606" spans="1:49" ht="3" customHeight="1" x14ac:dyDescent="0.2">
      <c r="A606" s="21"/>
      <c r="B606" s="21"/>
      <c r="C606" s="21"/>
      <c r="D606" s="21"/>
      <c r="E606" s="21"/>
      <c r="F606" s="21"/>
      <c r="G606" s="21"/>
      <c r="H606" s="21"/>
      <c r="I606" s="21"/>
      <c r="J606" s="21"/>
      <c r="K606" s="21"/>
      <c r="L606" s="21"/>
      <c r="M606" s="21"/>
      <c r="N606" s="21"/>
      <c r="O606" s="21"/>
      <c r="P606" s="21"/>
      <c r="Q606" s="21"/>
      <c r="R606" s="21"/>
      <c r="S606" s="21"/>
      <c r="T606" s="21"/>
      <c r="U606" s="21"/>
      <c r="V606" s="21"/>
      <c r="W606" s="21"/>
      <c r="X606" s="21"/>
      <c r="Y606" s="21"/>
      <c r="Z606" s="21"/>
      <c r="AA606" s="21"/>
      <c r="AB606" s="21"/>
      <c r="AC606" s="21"/>
      <c r="AD606" s="21"/>
      <c r="AE606" s="21"/>
      <c r="AF606" s="21"/>
      <c r="AG606" s="21"/>
      <c r="AH606" s="21"/>
      <c r="AI606" s="21"/>
      <c r="AJ606" s="21"/>
      <c r="AK606" s="21"/>
      <c r="AL606" s="21"/>
      <c r="AM606" s="21"/>
      <c r="AN606" s="21"/>
      <c r="AO606" s="21"/>
      <c r="AP606" s="21"/>
      <c r="AQ606" s="21"/>
      <c r="AR606" s="21"/>
      <c r="AS606" s="21"/>
      <c r="AT606" s="21"/>
      <c r="AU606" s="21"/>
      <c r="AV606" s="21"/>
      <c r="AW606" s="21"/>
    </row>
    <row r="607" spans="1:49" x14ac:dyDescent="0.2">
      <c r="A607" s="35"/>
      <c r="B607" s="35"/>
      <c r="C607" s="21"/>
      <c r="D607" s="36"/>
      <c r="E607" s="36"/>
      <c r="F607" s="36"/>
      <c r="G607" s="36"/>
      <c r="H607" s="36"/>
      <c r="I607" s="36"/>
      <c r="J607" s="36"/>
      <c r="K607" s="21"/>
      <c r="L607" s="37"/>
      <c r="M607" s="37"/>
      <c r="N607" s="21"/>
      <c r="O607" s="27"/>
      <c r="P607" s="21"/>
      <c r="Q607" s="21"/>
      <c r="R607" s="33"/>
      <c r="S607" s="33"/>
      <c r="T607" s="21"/>
      <c r="U607" s="21"/>
      <c r="V607" s="21"/>
      <c r="W607" s="21"/>
      <c r="X607" s="21"/>
      <c r="Y607" s="21"/>
      <c r="Z607" s="21"/>
      <c r="AA607" s="21"/>
      <c r="AB607" s="21"/>
      <c r="AC607" s="21"/>
      <c r="AD607" s="21"/>
      <c r="AE607" s="21"/>
      <c r="AF607" s="21"/>
      <c r="AG607" s="21"/>
      <c r="AH607" s="21"/>
      <c r="AI607" s="21"/>
      <c r="AJ607" s="21"/>
      <c r="AK607" s="21"/>
      <c r="AL607" s="21"/>
      <c r="AM607" s="21"/>
      <c r="AN607" s="21"/>
      <c r="AO607" s="21"/>
      <c r="AP607" s="29"/>
      <c r="AQ607" s="29"/>
      <c r="AR607" s="21"/>
      <c r="AS607" s="22"/>
      <c r="AT607" s="21"/>
      <c r="AU607" s="21"/>
      <c r="AV607" s="21"/>
      <c r="AW607" s="21"/>
    </row>
    <row r="608" spans="1:49" ht="3.75" customHeight="1" x14ac:dyDescent="0.2">
      <c r="A608" s="21"/>
      <c r="B608" s="21"/>
      <c r="C608" s="21"/>
      <c r="D608" s="21"/>
      <c r="E608" s="21"/>
      <c r="F608" s="21"/>
      <c r="G608" s="21"/>
      <c r="H608" s="21"/>
      <c r="I608" s="21"/>
      <c r="J608" s="21"/>
      <c r="K608" s="21"/>
      <c r="L608" s="21"/>
      <c r="M608" s="21"/>
      <c r="N608" s="21"/>
      <c r="O608" s="21"/>
      <c r="P608" s="21"/>
      <c r="Q608" s="21"/>
      <c r="R608" s="21"/>
      <c r="S608" s="21"/>
      <c r="T608" s="21"/>
      <c r="U608" s="21"/>
      <c r="V608" s="21"/>
      <c r="W608" s="21"/>
      <c r="X608" s="21"/>
      <c r="Y608" s="21"/>
      <c r="Z608" s="21"/>
      <c r="AA608" s="21"/>
      <c r="AB608" s="21"/>
      <c r="AC608" s="21"/>
      <c r="AD608" s="21"/>
      <c r="AE608" s="21"/>
      <c r="AF608" s="21"/>
      <c r="AG608" s="21"/>
      <c r="AH608" s="21"/>
      <c r="AI608" s="21"/>
      <c r="AJ608" s="21"/>
      <c r="AK608" s="21"/>
      <c r="AL608" s="21"/>
      <c r="AM608" s="21"/>
      <c r="AN608" s="21"/>
      <c r="AO608" s="21"/>
      <c r="AP608" s="21"/>
      <c r="AQ608" s="21"/>
      <c r="AR608" s="21"/>
      <c r="AS608" s="21"/>
      <c r="AT608" s="21"/>
      <c r="AU608" s="21"/>
      <c r="AV608" s="21"/>
      <c r="AW608" s="21"/>
    </row>
    <row r="609" spans="1:49" x14ac:dyDescent="0.2">
      <c r="A609" s="35"/>
      <c r="B609" s="35"/>
      <c r="C609" s="21"/>
      <c r="D609" s="36"/>
      <c r="E609" s="36"/>
      <c r="F609" s="36"/>
      <c r="G609" s="36"/>
      <c r="H609" s="36"/>
      <c r="I609" s="36"/>
      <c r="J609" s="36"/>
      <c r="K609" s="21"/>
      <c r="L609" s="37"/>
      <c r="M609" s="37"/>
      <c r="N609" s="21"/>
      <c r="O609" s="27"/>
      <c r="P609" s="21"/>
      <c r="Q609" s="21"/>
      <c r="R609" s="33"/>
      <c r="S609" s="33"/>
      <c r="T609" s="21"/>
      <c r="U609" s="21"/>
      <c r="V609" s="21"/>
      <c r="W609" s="21"/>
      <c r="X609" s="21"/>
      <c r="Y609" s="21"/>
      <c r="Z609" s="21"/>
      <c r="AA609" s="21"/>
      <c r="AB609" s="21"/>
      <c r="AC609" s="21"/>
      <c r="AD609" s="21"/>
      <c r="AE609" s="21"/>
      <c r="AF609" s="21"/>
      <c r="AG609" s="21"/>
      <c r="AH609" s="21"/>
      <c r="AI609" s="21"/>
      <c r="AJ609" s="21"/>
      <c r="AK609" s="21"/>
      <c r="AL609" s="21"/>
      <c r="AM609" s="21"/>
      <c r="AN609" s="21"/>
      <c r="AO609" s="21"/>
      <c r="AP609" s="29"/>
      <c r="AQ609" s="29"/>
      <c r="AR609" s="21"/>
      <c r="AS609" s="22"/>
      <c r="AT609" s="21"/>
      <c r="AU609" s="21"/>
      <c r="AV609" s="21"/>
      <c r="AW609" s="21"/>
    </row>
    <row r="610" spans="1:49" ht="4.5" customHeight="1" x14ac:dyDescent="0.2">
      <c r="A610" s="21"/>
      <c r="B610" s="21"/>
      <c r="C610" s="21"/>
      <c r="D610" s="21"/>
      <c r="E610" s="21"/>
      <c r="F610" s="21"/>
      <c r="G610" s="21"/>
      <c r="H610" s="21"/>
      <c r="I610" s="21"/>
      <c r="J610" s="21"/>
      <c r="K610" s="21"/>
      <c r="L610" s="21"/>
      <c r="M610" s="21"/>
      <c r="N610" s="21"/>
      <c r="O610" s="21"/>
      <c r="P610" s="21"/>
      <c r="Q610" s="21"/>
      <c r="R610" s="21"/>
      <c r="S610" s="21"/>
      <c r="T610" s="21"/>
      <c r="U610" s="21"/>
      <c r="V610" s="21"/>
      <c r="W610" s="21"/>
      <c r="X610" s="21"/>
      <c r="Y610" s="21"/>
      <c r="Z610" s="21"/>
      <c r="AA610" s="21"/>
      <c r="AB610" s="21"/>
      <c r="AC610" s="21"/>
      <c r="AD610" s="21"/>
      <c r="AE610" s="21"/>
      <c r="AF610" s="21"/>
      <c r="AG610" s="21"/>
      <c r="AH610" s="21"/>
      <c r="AI610" s="21"/>
      <c r="AJ610" s="21"/>
      <c r="AK610" s="21"/>
      <c r="AL610" s="21"/>
      <c r="AM610" s="21"/>
      <c r="AN610" s="21"/>
      <c r="AO610" s="21"/>
      <c r="AP610" s="21"/>
      <c r="AQ610" s="21"/>
      <c r="AR610" s="21"/>
      <c r="AS610" s="21"/>
      <c r="AT610" s="21"/>
      <c r="AU610" s="21"/>
      <c r="AV610" s="21"/>
      <c r="AW610" s="21"/>
    </row>
    <row r="611" spans="1:49" x14ac:dyDescent="0.2">
      <c r="A611" s="35"/>
      <c r="B611" s="35"/>
      <c r="C611" s="21"/>
      <c r="D611" s="36"/>
      <c r="E611" s="36"/>
      <c r="F611" s="36"/>
      <c r="G611" s="36"/>
      <c r="H611" s="36"/>
      <c r="I611" s="36"/>
      <c r="J611" s="36"/>
      <c r="K611" s="21"/>
      <c r="L611" s="37"/>
      <c r="M611" s="37"/>
      <c r="N611" s="21"/>
      <c r="O611" s="27"/>
      <c r="P611" s="21"/>
      <c r="Q611" s="21"/>
      <c r="R611" s="33"/>
      <c r="S611" s="33"/>
      <c r="T611" s="21"/>
      <c r="U611" s="21"/>
      <c r="V611" s="21"/>
      <c r="W611" s="21"/>
      <c r="X611" s="21"/>
      <c r="Y611" s="21"/>
      <c r="Z611" s="21"/>
      <c r="AA611" s="21"/>
      <c r="AB611" s="21"/>
      <c r="AC611" s="21"/>
      <c r="AD611" s="21"/>
      <c r="AE611" s="21"/>
      <c r="AF611" s="21"/>
      <c r="AG611" s="21"/>
      <c r="AH611" s="21"/>
      <c r="AI611" s="21"/>
      <c r="AJ611" s="21"/>
      <c r="AK611" s="21"/>
      <c r="AL611" s="21"/>
      <c r="AM611" s="21"/>
      <c r="AN611" s="21"/>
      <c r="AO611" s="21"/>
      <c r="AP611" s="29"/>
      <c r="AQ611" s="29"/>
      <c r="AR611" s="21"/>
      <c r="AS611" s="22"/>
      <c r="AT611" s="21"/>
      <c r="AU611" s="21"/>
      <c r="AV611" s="21"/>
      <c r="AW611" s="21"/>
    </row>
    <row r="612" spans="1:49" ht="5.25" customHeight="1" x14ac:dyDescent="0.2">
      <c r="A612" s="21"/>
      <c r="B612" s="21"/>
      <c r="C612" s="21"/>
      <c r="D612" s="21"/>
      <c r="E612" s="21"/>
      <c r="F612" s="21"/>
      <c r="G612" s="21"/>
      <c r="H612" s="21"/>
      <c r="I612" s="21"/>
      <c r="J612" s="21"/>
      <c r="K612" s="21"/>
      <c r="L612" s="21"/>
      <c r="M612" s="21"/>
      <c r="N612" s="21"/>
      <c r="O612" s="21"/>
      <c r="P612" s="21"/>
      <c r="Q612" s="21"/>
      <c r="R612" s="21"/>
      <c r="S612" s="21"/>
      <c r="T612" s="21"/>
      <c r="U612" s="21"/>
      <c r="V612" s="21"/>
      <c r="W612" s="21"/>
      <c r="X612" s="21"/>
      <c r="Y612" s="21"/>
      <c r="Z612" s="21"/>
      <c r="AA612" s="21"/>
      <c r="AB612" s="21"/>
      <c r="AC612" s="21"/>
      <c r="AD612" s="21"/>
      <c r="AE612" s="21"/>
      <c r="AF612" s="21"/>
      <c r="AG612" s="21"/>
      <c r="AH612" s="21"/>
      <c r="AI612" s="21"/>
      <c r="AJ612" s="21"/>
      <c r="AK612" s="21"/>
      <c r="AL612" s="21"/>
      <c r="AM612" s="21"/>
      <c r="AN612" s="21"/>
      <c r="AO612" s="21"/>
      <c r="AP612" s="21"/>
      <c r="AQ612" s="21"/>
      <c r="AR612" s="21"/>
      <c r="AS612" s="21"/>
      <c r="AT612" s="21"/>
      <c r="AU612" s="21"/>
      <c r="AV612" s="21"/>
      <c r="AW612" s="21"/>
    </row>
    <row r="613" spans="1:49" x14ac:dyDescent="0.2">
      <c r="A613" s="35"/>
      <c r="B613" s="35"/>
      <c r="C613" s="21"/>
      <c r="D613" s="36"/>
      <c r="E613" s="36"/>
      <c r="F613" s="36"/>
      <c r="G613" s="36"/>
      <c r="H613" s="36"/>
      <c r="I613" s="36"/>
      <c r="J613" s="36"/>
      <c r="K613" s="21"/>
      <c r="L613" s="37"/>
      <c r="M613" s="37"/>
      <c r="N613" s="21"/>
      <c r="O613" s="27"/>
      <c r="P613" s="21"/>
      <c r="Q613" s="21"/>
      <c r="R613" s="33"/>
      <c r="S613" s="33"/>
      <c r="T613" s="21"/>
      <c r="U613" s="21"/>
      <c r="V613" s="21"/>
      <c r="W613" s="21"/>
      <c r="X613" s="21"/>
      <c r="Y613" s="21"/>
      <c r="Z613" s="21"/>
      <c r="AA613" s="21"/>
      <c r="AB613" s="21"/>
      <c r="AC613" s="21"/>
      <c r="AD613" s="21"/>
      <c r="AE613" s="21"/>
      <c r="AF613" s="21"/>
      <c r="AG613" s="21"/>
      <c r="AH613" s="21"/>
      <c r="AI613" s="21"/>
      <c r="AJ613" s="21"/>
      <c r="AK613" s="21"/>
      <c r="AL613" s="21"/>
      <c r="AM613" s="21"/>
      <c r="AN613" s="21"/>
      <c r="AO613" s="21"/>
      <c r="AP613" s="29"/>
      <c r="AQ613" s="29"/>
      <c r="AR613" s="21"/>
      <c r="AS613" s="22"/>
      <c r="AT613" s="21"/>
      <c r="AU613" s="21"/>
      <c r="AV613" s="21"/>
      <c r="AW613" s="21"/>
    </row>
    <row r="614" spans="1:49" ht="3.75" customHeight="1" x14ac:dyDescent="0.2">
      <c r="A614" s="21"/>
      <c r="B614" s="21"/>
      <c r="C614" s="21"/>
      <c r="D614" s="21"/>
      <c r="E614" s="21"/>
      <c r="F614" s="21"/>
      <c r="G614" s="21"/>
      <c r="H614" s="21"/>
      <c r="I614" s="21"/>
      <c r="J614" s="21"/>
      <c r="K614" s="21"/>
      <c r="L614" s="21"/>
      <c r="M614" s="21"/>
      <c r="N614" s="21"/>
      <c r="O614" s="21"/>
      <c r="P614" s="21"/>
      <c r="Q614" s="21"/>
      <c r="R614" s="21"/>
      <c r="S614" s="21"/>
      <c r="T614" s="21"/>
      <c r="U614" s="21"/>
      <c r="V614" s="21"/>
      <c r="W614" s="21"/>
      <c r="X614" s="21"/>
      <c r="Y614" s="21"/>
      <c r="Z614" s="21"/>
      <c r="AA614" s="21"/>
      <c r="AB614" s="21"/>
      <c r="AC614" s="21"/>
      <c r="AD614" s="21"/>
      <c r="AE614" s="21"/>
      <c r="AF614" s="21"/>
      <c r="AG614" s="21"/>
      <c r="AH614" s="21"/>
      <c r="AI614" s="21"/>
      <c r="AJ614" s="21"/>
      <c r="AK614" s="21"/>
      <c r="AL614" s="21"/>
      <c r="AM614" s="21"/>
      <c r="AN614" s="21"/>
      <c r="AO614" s="21"/>
      <c r="AP614" s="21"/>
      <c r="AQ614" s="21"/>
      <c r="AR614" s="21"/>
      <c r="AS614" s="21"/>
      <c r="AT614" s="21"/>
      <c r="AU614" s="21"/>
      <c r="AV614" s="21"/>
      <c r="AW614" s="21"/>
    </row>
    <row r="615" spans="1:49" x14ac:dyDescent="0.2">
      <c r="A615" s="35"/>
      <c r="B615" s="35"/>
      <c r="C615" s="21"/>
      <c r="D615" s="36"/>
      <c r="E615" s="36"/>
      <c r="F615" s="36"/>
      <c r="G615" s="36"/>
      <c r="H615" s="36"/>
      <c r="I615" s="36"/>
      <c r="J615" s="36"/>
      <c r="K615" s="21"/>
      <c r="L615" s="37"/>
      <c r="M615" s="37"/>
      <c r="N615" s="21"/>
      <c r="O615" s="27"/>
      <c r="P615" s="21"/>
      <c r="Q615" s="21"/>
      <c r="R615" s="33"/>
      <c r="S615" s="33"/>
      <c r="T615" s="21"/>
      <c r="U615" s="21"/>
      <c r="V615" s="21"/>
      <c r="W615" s="21"/>
      <c r="X615" s="21"/>
      <c r="Y615" s="21"/>
      <c r="Z615" s="21"/>
      <c r="AA615" s="21"/>
      <c r="AB615" s="21"/>
      <c r="AC615" s="21"/>
      <c r="AD615" s="21"/>
      <c r="AE615" s="21"/>
      <c r="AF615" s="21"/>
      <c r="AG615" s="21"/>
      <c r="AH615" s="21"/>
      <c r="AI615" s="21"/>
      <c r="AJ615" s="21"/>
      <c r="AK615" s="21"/>
      <c r="AL615" s="21"/>
      <c r="AM615" s="21"/>
      <c r="AN615" s="21"/>
      <c r="AO615" s="21"/>
      <c r="AP615" s="29"/>
      <c r="AQ615" s="29"/>
      <c r="AR615" s="21"/>
      <c r="AS615" s="22"/>
      <c r="AT615" s="21"/>
      <c r="AU615" s="21"/>
      <c r="AV615" s="21"/>
      <c r="AW615" s="21"/>
    </row>
    <row r="616" spans="1:49" ht="4.5" customHeight="1" x14ac:dyDescent="0.2">
      <c r="A616" s="21"/>
      <c r="B616" s="21"/>
      <c r="C616" s="21"/>
      <c r="D616" s="21"/>
      <c r="E616" s="21"/>
      <c r="F616" s="21"/>
      <c r="G616" s="21"/>
      <c r="H616" s="21"/>
      <c r="I616" s="21"/>
      <c r="J616" s="21"/>
      <c r="K616" s="21"/>
      <c r="L616" s="21"/>
      <c r="M616" s="21"/>
      <c r="N616" s="21"/>
      <c r="O616" s="21"/>
      <c r="P616" s="21"/>
      <c r="Q616" s="21"/>
      <c r="R616" s="21"/>
      <c r="S616" s="21"/>
      <c r="T616" s="21"/>
      <c r="U616" s="21"/>
      <c r="V616" s="21"/>
      <c r="W616" s="21"/>
      <c r="X616" s="21"/>
      <c r="Y616" s="21"/>
      <c r="Z616" s="21"/>
      <c r="AA616" s="21"/>
      <c r="AB616" s="21"/>
      <c r="AC616" s="21"/>
      <c r="AD616" s="21"/>
      <c r="AE616" s="21"/>
      <c r="AF616" s="21"/>
      <c r="AG616" s="21"/>
      <c r="AH616" s="21"/>
      <c r="AI616" s="21"/>
      <c r="AJ616" s="21"/>
      <c r="AK616" s="21"/>
      <c r="AL616" s="21"/>
      <c r="AM616" s="21"/>
      <c r="AN616" s="21"/>
      <c r="AO616" s="21"/>
      <c r="AP616" s="21"/>
      <c r="AQ616" s="21"/>
      <c r="AR616" s="21"/>
      <c r="AS616" s="21"/>
      <c r="AT616" s="21"/>
      <c r="AU616" s="21"/>
      <c r="AV616" s="21"/>
      <c r="AW616" s="21"/>
    </row>
    <row r="617" spans="1:49" x14ac:dyDescent="0.2">
      <c r="A617" s="35"/>
      <c r="B617" s="35"/>
      <c r="C617" s="21"/>
      <c r="D617" s="36"/>
      <c r="E617" s="36"/>
      <c r="F617" s="36"/>
      <c r="G617" s="36"/>
      <c r="H617" s="36"/>
      <c r="I617" s="36"/>
      <c r="J617" s="36"/>
      <c r="K617" s="21"/>
      <c r="L617" s="37"/>
      <c r="M617" s="37"/>
      <c r="N617" s="21"/>
      <c r="O617" s="27"/>
      <c r="P617" s="21"/>
      <c r="Q617" s="21"/>
      <c r="R617" s="33"/>
      <c r="S617" s="33"/>
      <c r="T617" s="21"/>
      <c r="U617" s="21"/>
      <c r="V617" s="21"/>
      <c r="W617" s="21"/>
      <c r="X617" s="21"/>
      <c r="Y617" s="21"/>
      <c r="Z617" s="21"/>
      <c r="AA617" s="21"/>
      <c r="AB617" s="21"/>
      <c r="AC617" s="21"/>
      <c r="AD617" s="21"/>
      <c r="AE617" s="21"/>
      <c r="AF617" s="21"/>
      <c r="AG617" s="21"/>
      <c r="AH617" s="21"/>
      <c r="AI617" s="21"/>
      <c r="AJ617" s="21"/>
      <c r="AK617" s="21"/>
      <c r="AL617" s="21"/>
      <c r="AM617" s="21"/>
      <c r="AN617" s="21"/>
      <c r="AO617" s="21"/>
      <c r="AP617" s="29"/>
      <c r="AQ617" s="29"/>
      <c r="AR617" s="21"/>
      <c r="AS617" s="22"/>
      <c r="AT617" s="21"/>
      <c r="AU617" s="21"/>
      <c r="AV617" s="21"/>
      <c r="AW617" s="21"/>
    </row>
    <row r="618" spans="1:49" ht="3.75" customHeight="1" x14ac:dyDescent="0.2">
      <c r="A618" s="21"/>
      <c r="B618" s="21"/>
      <c r="C618" s="21"/>
      <c r="D618" s="21"/>
      <c r="E618" s="21"/>
      <c r="F618" s="21"/>
      <c r="G618" s="21"/>
      <c r="H618" s="21"/>
      <c r="I618" s="21"/>
      <c r="J618" s="21"/>
      <c r="K618" s="21"/>
      <c r="L618" s="21"/>
      <c r="M618" s="21"/>
      <c r="N618" s="21"/>
      <c r="O618" s="21"/>
      <c r="P618" s="21"/>
      <c r="Q618" s="21"/>
      <c r="R618" s="21"/>
      <c r="S618" s="21"/>
      <c r="T618" s="21"/>
      <c r="U618" s="21"/>
      <c r="V618" s="21"/>
      <c r="W618" s="21"/>
      <c r="X618" s="21"/>
      <c r="Y618" s="21"/>
      <c r="Z618" s="21"/>
      <c r="AA618" s="21"/>
      <c r="AB618" s="21"/>
      <c r="AC618" s="21"/>
      <c r="AD618" s="21"/>
      <c r="AE618" s="21"/>
      <c r="AF618" s="21"/>
      <c r="AG618" s="21"/>
      <c r="AH618" s="21"/>
      <c r="AI618" s="21"/>
      <c r="AJ618" s="21"/>
      <c r="AK618" s="21"/>
      <c r="AL618" s="21"/>
      <c r="AM618" s="21"/>
      <c r="AN618" s="21"/>
      <c r="AO618" s="21"/>
      <c r="AP618" s="21"/>
      <c r="AQ618" s="21"/>
      <c r="AR618" s="21"/>
      <c r="AS618" s="21"/>
      <c r="AT618" s="21"/>
      <c r="AU618" s="21"/>
      <c r="AV618" s="21"/>
      <c r="AW618" s="21"/>
    </row>
    <row r="619" spans="1:49" x14ac:dyDescent="0.2">
      <c r="A619" s="35"/>
      <c r="B619" s="35"/>
      <c r="C619" s="21"/>
      <c r="D619" s="36"/>
      <c r="E619" s="36"/>
      <c r="F619" s="36"/>
      <c r="G619" s="36"/>
      <c r="H619" s="36"/>
      <c r="I619" s="36"/>
      <c r="J619" s="36"/>
      <c r="K619" s="21"/>
      <c r="L619" s="37"/>
      <c r="M619" s="37"/>
      <c r="N619" s="21"/>
      <c r="O619" s="27"/>
      <c r="P619" s="21"/>
      <c r="Q619" s="21"/>
      <c r="R619" s="33"/>
      <c r="S619" s="33"/>
      <c r="T619" s="21"/>
      <c r="U619" s="21"/>
      <c r="V619" s="21"/>
      <c r="W619" s="21"/>
      <c r="X619" s="21"/>
      <c r="Y619" s="21"/>
      <c r="Z619" s="21"/>
      <c r="AA619" s="21"/>
      <c r="AB619" s="21"/>
      <c r="AC619" s="21"/>
      <c r="AD619" s="21"/>
      <c r="AE619" s="21"/>
      <c r="AF619" s="21"/>
      <c r="AG619" s="21"/>
      <c r="AH619" s="21"/>
      <c r="AI619" s="21"/>
      <c r="AJ619" s="21"/>
      <c r="AK619" s="21"/>
      <c r="AL619" s="21"/>
      <c r="AM619" s="21"/>
      <c r="AN619" s="21"/>
      <c r="AO619" s="21"/>
      <c r="AP619" s="29"/>
      <c r="AQ619" s="29"/>
      <c r="AR619" s="21"/>
      <c r="AS619" s="22"/>
      <c r="AT619" s="21"/>
      <c r="AU619" s="21"/>
      <c r="AV619" s="21"/>
      <c r="AW619" s="21"/>
    </row>
    <row r="620" spans="1:49" ht="4.5" customHeight="1" x14ac:dyDescent="0.2">
      <c r="A620" s="21"/>
      <c r="B620" s="21"/>
      <c r="C620" s="21"/>
      <c r="D620" s="21"/>
      <c r="E620" s="21"/>
      <c r="F620" s="21"/>
      <c r="G620" s="21"/>
      <c r="H620" s="21"/>
      <c r="I620" s="21"/>
      <c r="J620" s="21"/>
      <c r="K620" s="21"/>
      <c r="L620" s="21"/>
      <c r="M620" s="21"/>
      <c r="N620" s="21"/>
      <c r="O620" s="21"/>
      <c r="P620" s="21"/>
      <c r="Q620" s="21"/>
      <c r="R620" s="21"/>
      <c r="S620" s="21"/>
      <c r="T620" s="21"/>
      <c r="U620" s="21"/>
      <c r="V620" s="21"/>
      <c r="W620" s="21"/>
      <c r="X620" s="21"/>
      <c r="Y620" s="21"/>
      <c r="Z620" s="21"/>
      <c r="AA620" s="21"/>
      <c r="AB620" s="21"/>
      <c r="AC620" s="21"/>
      <c r="AD620" s="21"/>
      <c r="AE620" s="21"/>
      <c r="AF620" s="21"/>
      <c r="AG620" s="21"/>
      <c r="AH620" s="21"/>
      <c r="AI620" s="21"/>
      <c r="AJ620" s="21"/>
      <c r="AK620" s="21"/>
      <c r="AL620" s="21"/>
      <c r="AM620" s="21"/>
      <c r="AN620" s="21"/>
      <c r="AO620" s="21"/>
      <c r="AP620" s="21"/>
      <c r="AQ620" s="21"/>
      <c r="AR620" s="21"/>
      <c r="AS620" s="21"/>
      <c r="AT620" s="21"/>
      <c r="AU620" s="21"/>
      <c r="AV620" s="21"/>
      <c r="AW620" s="21"/>
    </row>
    <row r="621" spans="1:49" x14ac:dyDescent="0.2">
      <c r="A621" s="35"/>
      <c r="B621" s="35"/>
      <c r="C621" s="21"/>
      <c r="D621" s="36"/>
      <c r="E621" s="36"/>
      <c r="F621" s="36"/>
      <c r="G621" s="36"/>
      <c r="H621" s="36"/>
      <c r="I621" s="36"/>
      <c r="J621" s="36"/>
      <c r="K621" s="21"/>
      <c r="L621" s="37"/>
      <c r="M621" s="37"/>
      <c r="N621" s="21"/>
      <c r="O621" s="27"/>
      <c r="P621" s="21"/>
      <c r="Q621" s="21"/>
      <c r="R621" s="33"/>
      <c r="S621" s="33"/>
      <c r="T621" s="21"/>
      <c r="U621" s="21"/>
      <c r="V621" s="21"/>
      <c r="W621" s="21"/>
      <c r="X621" s="21"/>
      <c r="Y621" s="21"/>
      <c r="Z621" s="21"/>
      <c r="AA621" s="21"/>
      <c r="AB621" s="21"/>
      <c r="AC621" s="21"/>
      <c r="AD621" s="21"/>
      <c r="AE621" s="21"/>
      <c r="AF621" s="21"/>
      <c r="AG621" s="21"/>
      <c r="AH621" s="21"/>
      <c r="AI621" s="21"/>
      <c r="AJ621" s="21"/>
      <c r="AK621" s="21"/>
      <c r="AL621" s="21"/>
      <c r="AM621" s="21"/>
      <c r="AN621" s="21"/>
      <c r="AO621" s="21"/>
      <c r="AP621" s="29"/>
      <c r="AQ621" s="29"/>
      <c r="AR621" s="21"/>
      <c r="AS621" s="22"/>
      <c r="AT621" s="21"/>
      <c r="AU621" s="21"/>
      <c r="AV621" s="21"/>
      <c r="AW621" s="21"/>
    </row>
    <row r="622" spans="1:49" ht="3.75" customHeight="1" x14ac:dyDescent="0.2">
      <c r="A622" s="21"/>
      <c r="B622" s="21"/>
      <c r="C622" s="21"/>
      <c r="D622" s="21"/>
      <c r="E622" s="21"/>
      <c r="F622" s="21"/>
      <c r="G622" s="21"/>
      <c r="H622" s="21"/>
      <c r="I622" s="21"/>
      <c r="J622" s="21"/>
      <c r="K622" s="21"/>
      <c r="L622" s="21"/>
      <c r="M622" s="21"/>
      <c r="N622" s="21"/>
      <c r="O622" s="21"/>
      <c r="P622" s="21"/>
      <c r="Q622" s="21"/>
      <c r="R622" s="21"/>
      <c r="S622" s="21"/>
      <c r="T622" s="21"/>
      <c r="U622" s="21"/>
      <c r="V622" s="21"/>
      <c r="W622" s="21"/>
      <c r="X622" s="21"/>
      <c r="Y622" s="21"/>
      <c r="Z622" s="21"/>
      <c r="AA622" s="21"/>
      <c r="AB622" s="21"/>
      <c r="AC622" s="21"/>
      <c r="AD622" s="21"/>
      <c r="AE622" s="21"/>
      <c r="AF622" s="21"/>
      <c r="AG622" s="21"/>
      <c r="AH622" s="21"/>
      <c r="AI622" s="21"/>
      <c r="AJ622" s="21"/>
      <c r="AK622" s="21"/>
      <c r="AL622" s="21"/>
      <c r="AM622" s="21"/>
      <c r="AN622" s="21"/>
      <c r="AO622" s="21"/>
      <c r="AP622" s="21"/>
      <c r="AQ622" s="21"/>
      <c r="AR622" s="21"/>
      <c r="AS622" s="21"/>
      <c r="AT622" s="21"/>
      <c r="AU622" s="21"/>
      <c r="AV622" s="21"/>
      <c r="AW622" s="21"/>
    </row>
    <row r="623" spans="1:49" x14ac:dyDescent="0.2">
      <c r="A623" s="35"/>
      <c r="B623" s="35"/>
      <c r="C623" s="21"/>
      <c r="D623" s="36"/>
      <c r="E623" s="36"/>
      <c r="F623" s="36"/>
      <c r="G623" s="36"/>
      <c r="H623" s="36"/>
      <c r="I623" s="36"/>
      <c r="J623" s="36"/>
      <c r="K623" s="21"/>
      <c r="L623" s="37"/>
      <c r="M623" s="37"/>
      <c r="N623" s="21"/>
      <c r="O623" s="27"/>
      <c r="P623" s="21"/>
      <c r="Q623" s="21"/>
      <c r="R623" s="33"/>
      <c r="S623" s="33"/>
      <c r="T623" s="21"/>
      <c r="U623" s="21"/>
      <c r="V623" s="21"/>
      <c r="W623" s="21"/>
      <c r="X623" s="21"/>
      <c r="Y623" s="21"/>
      <c r="Z623" s="21"/>
      <c r="AA623" s="21"/>
      <c r="AB623" s="21"/>
      <c r="AC623" s="21"/>
      <c r="AD623" s="21"/>
      <c r="AE623" s="21"/>
      <c r="AF623" s="21"/>
      <c r="AG623" s="21"/>
      <c r="AH623" s="21"/>
      <c r="AI623" s="21"/>
      <c r="AJ623" s="21"/>
      <c r="AK623" s="21"/>
      <c r="AL623" s="21"/>
      <c r="AM623" s="21"/>
      <c r="AN623" s="21"/>
      <c r="AO623" s="21"/>
      <c r="AP623" s="29"/>
      <c r="AQ623" s="29"/>
      <c r="AR623" s="21"/>
      <c r="AS623" s="22"/>
      <c r="AT623" s="21"/>
      <c r="AU623" s="21"/>
      <c r="AV623" s="21"/>
      <c r="AW623" s="21"/>
    </row>
    <row r="624" spans="1:49" ht="3.75" customHeight="1" x14ac:dyDescent="0.2">
      <c r="A624" s="21"/>
      <c r="B624" s="21"/>
      <c r="C624" s="21"/>
      <c r="D624" s="21"/>
      <c r="E624" s="21"/>
      <c r="F624" s="21"/>
      <c r="G624" s="21"/>
      <c r="H624" s="21"/>
      <c r="I624" s="21"/>
      <c r="J624" s="21"/>
      <c r="K624" s="21"/>
      <c r="L624" s="21"/>
      <c r="M624" s="21"/>
      <c r="N624" s="21"/>
      <c r="O624" s="21"/>
      <c r="P624" s="21"/>
      <c r="Q624" s="21"/>
      <c r="R624" s="21"/>
      <c r="S624" s="21"/>
      <c r="T624" s="21"/>
      <c r="U624" s="21"/>
      <c r="V624" s="21"/>
      <c r="W624" s="21"/>
      <c r="X624" s="21"/>
      <c r="Y624" s="21"/>
      <c r="Z624" s="21"/>
      <c r="AA624" s="21"/>
      <c r="AB624" s="21"/>
      <c r="AC624" s="21"/>
      <c r="AD624" s="21"/>
      <c r="AE624" s="21"/>
      <c r="AF624" s="21"/>
      <c r="AG624" s="21"/>
      <c r="AH624" s="21"/>
      <c r="AI624" s="21"/>
      <c r="AJ624" s="21"/>
      <c r="AK624" s="21"/>
      <c r="AL624" s="21"/>
      <c r="AM624" s="21"/>
      <c r="AN624" s="21"/>
      <c r="AO624" s="21"/>
      <c r="AP624" s="21"/>
      <c r="AQ624" s="21"/>
      <c r="AR624" s="21"/>
      <c r="AS624" s="21"/>
      <c r="AT624" s="21"/>
      <c r="AU624" s="21"/>
      <c r="AV624" s="21"/>
      <c r="AW624" s="21"/>
    </row>
    <row r="625" spans="1:49" x14ac:dyDescent="0.2">
      <c r="A625" s="35"/>
      <c r="B625" s="35"/>
      <c r="C625" s="21"/>
      <c r="D625" s="36"/>
      <c r="E625" s="36"/>
      <c r="F625" s="36"/>
      <c r="G625" s="36"/>
      <c r="H625" s="36"/>
      <c r="I625" s="36"/>
      <c r="J625" s="36"/>
      <c r="K625" s="21"/>
      <c r="L625" s="37"/>
      <c r="M625" s="37"/>
      <c r="N625" s="21"/>
      <c r="O625" s="27"/>
      <c r="P625" s="21"/>
      <c r="Q625" s="21"/>
      <c r="R625" s="33"/>
      <c r="S625" s="33"/>
      <c r="T625" s="21"/>
      <c r="U625" s="21"/>
      <c r="V625" s="21"/>
      <c r="W625" s="21"/>
      <c r="X625" s="21"/>
      <c r="Y625" s="21"/>
      <c r="Z625" s="21"/>
      <c r="AA625" s="21"/>
      <c r="AB625" s="21"/>
      <c r="AC625" s="21"/>
      <c r="AD625" s="21"/>
      <c r="AE625" s="21"/>
      <c r="AF625" s="21"/>
      <c r="AG625" s="21"/>
      <c r="AH625" s="21"/>
      <c r="AI625" s="21"/>
      <c r="AJ625" s="21"/>
      <c r="AK625" s="21"/>
      <c r="AL625" s="21"/>
      <c r="AM625" s="21"/>
      <c r="AN625" s="21"/>
      <c r="AO625" s="21"/>
      <c r="AP625" s="29"/>
      <c r="AQ625" s="29"/>
      <c r="AR625" s="21"/>
      <c r="AS625" s="22"/>
      <c r="AT625" s="21"/>
      <c r="AU625" s="21"/>
      <c r="AV625" s="21"/>
      <c r="AW625" s="21"/>
    </row>
    <row r="626" spans="1:49" ht="3.75" customHeight="1" x14ac:dyDescent="0.2">
      <c r="A626" s="21"/>
      <c r="B626" s="21"/>
      <c r="C626" s="21"/>
      <c r="D626" s="21"/>
      <c r="E626" s="21"/>
      <c r="F626" s="21"/>
      <c r="G626" s="21"/>
      <c r="H626" s="21"/>
      <c r="I626" s="21"/>
      <c r="J626" s="21"/>
      <c r="K626" s="21"/>
      <c r="L626" s="21"/>
      <c r="M626" s="21"/>
      <c r="N626" s="21"/>
      <c r="O626" s="21"/>
      <c r="P626" s="21"/>
      <c r="Q626" s="21"/>
      <c r="R626" s="21"/>
      <c r="S626" s="21"/>
      <c r="T626" s="21"/>
      <c r="U626" s="21"/>
      <c r="V626" s="21"/>
      <c r="W626" s="21"/>
      <c r="X626" s="21"/>
      <c r="Y626" s="21"/>
      <c r="Z626" s="21"/>
      <c r="AA626" s="21"/>
      <c r="AB626" s="21"/>
      <c r="AC626" s="21"/>
      <c r="AD626" s="21"/>
      <c r="AE626" s="21"/>
      <c r="AF626" s="21"/>
      <c r="AG626" s="21"/>
      <c r="AH626" s="21"/>
      <c r="AI626" s="21"/>
      <c r="AJ626" s="21"/>
      <c r="AK626" s="21"/>
      <c r="AL626" s="21"/>
      <c r="AM626" s="21"/>
      <c r="AN626" s="21"/>
      <c r="AO626" s="21"/>
      <c r="AP626" s="21"/>
      <c r="AQ626" s="21"/>
      <c r="AR626" s="21"/>
      <c r="AS626" s="21"/>
      <c r="AT626" s="21"/>
      <c r="AU626" s="21"/>
      <c r="AV626" s="21"/>
      <c r="AW626" s="21"/>
    </row>
    <row r="627" spans="1:49" x14ac:dyDescent="0.2">
      <c r="A627" s="35"/>
      <c r="B627" s="35"/>
      <c r="C627" s="21"/>
      <c r="D627" s="36"/>
      <c r="E627" s="36"/>
      <c r="F627" s="36"/>
      <c r="G627" s="36"/>
      <c r="H627" s="36"/>
      <c r="I627" s="36"/>
      <c r="J627" s="36"/>
      <c r="K627" s="21"/>
      <c r="L627" s="37"/>
      <c r="M627" s="37"/>
      <c r="N627" s="21"/>
      <c r="O627" s="27"/>
      <c r="P627" s="21"/>
      <c r="Q627" s="21"/>
      <c r="R627" s="33"/>
      <c r="S627" s="33"/>
      <c r="T627" s="21"/>
      <c r="U627" s="21"/>
      <c r="V627" s="21"/>
      <c r="W627" s="21"/>
      <c r="X627" s="21"/>
      <c r="Y627" s="21"/>
      <c r="Z627" s="21"/>
      <c r="AA627" s="21"/>
      <c r="AB627" s="21"/>
      <c r="AC627" s="21"/>
      <c r="AD627" s="21"/>
      <c r="AE627" s="21"/>
      <c r="AF627" s="21"/>
      <c r="AG627" s="21"/>
      <c r="AH627" s="21"/>
      <c r="AI627" s="21"/>
      <c r="AJ627" s="21"/>
      <c r="AK627" s="21"/>
      <c r="AL627" s="21"/>
      <c r="AM627" s="21"/>
      <c r="AN627" s="21"/>
      <c r="AO627" s="21"/>
      <c r="AP627" s="29"/>
      <c r="AQ627" s="29"/>
      <c r="AR627" s="21"/>
      <c r="AS627" s="22"/>
      <c r="AT627" s="21"/>
      <c r="AU627" s="21"/>
      <c r="AV627" s="21"/>
      <c r="AW627" s="21"/>
    </row>
    <row r="628" spans="1:49" ht="5.25" customHeight="1" x14ac:dyDescent="0.2">
      <c r="A628" s="21"/>
      <c r="B628" s="21"/>
      <c r="C628" s="21"/>
      <c r="D628" s="21"/>
      <c r="E628" s="21"/>
      <c r="F628" s="21"/>
      <c r="G628" s="21"/>
      <c r="H628" s="21"/>
      <c r="I628" s="21"/>
      <c r="J628" s="21"/>
      <c r="K628" s="21"/>
      <c r="L628" s="21"/>
      <c r="M628" s="21"/>
      <c r="N628" s="21"/>
      <c r="O628" s="21"/>
      <c r="P628" s="21"/>
      <c r="Q628" s="21"/>
      <c r="R628" s="21"/>
      <c r="S628" s="21"/>
      <c r="T628" s="21"/>
      <c r="U628" s="21"/>
      <c r="V628" s="21"/>
      <c r="W628" s="21"/>
      <c r="X628" s="21"/>
      <c r="Y628" s="21"/>
      <c r="Z628" s="21"/>
      <c r="AA628" s="21"/>
      <c r="AB628" s="21"/>
      <c r="AC628" s="21"/>
      <c r="AD628" s="21"/>
      <c r="AE628" s="21"/>
      <c r="AF628" s="21"/>
      <c r="AG628" s="21"/>
      <c r="AH628" s="21"/>
      <c r="AI628" s="21"/>
      <c r="AJ628" s="21"/>
      <c r="AK628" s="21"/>
      <c r="AL628" s="21"/>
      <c r="AM628" s="21"/>
      <c r="AN628" s="21"/>
      <c r="AO628" s="21"/>
      <c r="AP628" s="21"/>
      <c r="AQ628" s="21"/>
      <c r="AR628" s="21"/>
      <c r="AS628" s="21"/>
      <c r="AT628" s="21"/>
      <c r="AU628" s="21"/>
      <c r="AV628" s="21"/>
      <c r="AW628" s="21"/>
    </row>
    <row r="629" spans="1:49" x14ac:dyDescent="0.2">
      <c r="A629" s="35"/>
      <c r="B629" s="35"/>
      <c r="C629" s="21"/>
      <c r="D629" s="36"/>
      <c r="E629" s="36"/>
      <c r="F629" s="36"/>
      <c r="G629" s="36"/>
      <c r="H629" s="36"/>
      <c r="I629" s="36"/>
      <c r="J629" s="36"/>
      <c r="K629" s="21"/>
      <c r="L629" s="37"/>
      <c r="M629" s="37"/>
      <c r="N629" s="21"/>
      <c r="O629" s="27"/>
      <c r="P629" s="21"/>
      <c r="Q629" s="21"/>
      <c r="R629" s="33"/>
      <c r="S629" s="33"/>
      <c r="T629" s="21"/>
      <c r="U629" s="21"/>
      <c r="V629" s="21"/>
      <c r="W629" s="21"/>
      <c r="X629" s="21"/>
      <c r="Y629" s="21"/>
      <c r="Z629" s="21"/>
      <c r="AA629" s="21"/>
      <c r="AB629" s="21"/>
      <c r="AC629" s="21"/>
      <c r="AD629" s="21"/>
      <c r="AE629" s="21"/>
      <c r="AF629" s="21"/>
      <c r="AG629" s="21"/>
      <c r="AH629" s="21"/>
      <c r="AI629" s="21"/>
      <c r="AJ629" s="21"/>
      <c r="AK629" s="21"/>
      <c r="AL629" s="21"/>
      <c r="AM629" s="21"/>
      <c r="AN629" s="21"/>
      <c r="AO629" s="21"/>
      <c r="AP629" s="29"/>
      <c r="AQ629" s="29"/>
      <c r="AR629" s="21"/>
      <c r="AS629" s="22"/>
      <c r="AT629" s="21"/>
      <c r="AU629" s="21"/>
      <c r="AV629" s="21"/>
      <c r="AW629" s="21"/>
    </row>
    <row r="630" spans="1:49" ht="4.5" customHeight="1" x14ac:dyDescent="0.2">
      <c r="A630" s="30"/>
      <c r="B630" s="30"/>
      <c r="C630" s="21"/>
      <c r="D630" s="31"/>
      <c r="E630" s="31"/>
      <c r="F630" s="31"/>
      <c r="G630" s="31"/>
      <c r="H630" s="31"/>
      <c r="I630" s="31"/>
      <c r="J630" s="31"/>
      <c r="K630" s="21"/>
      <c r="L630" s="32"/>
      <c r="M630" s="32"/>
      <c r="N630" s="21"/>
      <c r="O630" s="27"/>
      <c r="P630" s="21"/>
      <c r="Q630" s="21"/>
      <c r="R630" s="33"/>
      <c r="S630" s="33"/>
      <c r="T630" s="21"/>
      <c r="U630" s="21"/>
      <c r="V630" s="21"/>
      <c r="W630" s="21"/>
      <c r="X630" s="21"/>
      <c r="Y630" s="21"/>
      <c r="Z630" s="21"/>
      <c r="AA630" s="21"/>
      <c r="AB630" s="21"/>
      <c r="AC630" s="21"/>
      <c r="AD630" s="21"/>
      <c r="AE630" s="21"/>
      <c r="AF630" s="21"/>
      <c r="AG630" s="21"/>
      <c r="AH630" s="21"/>
      <c r="AI630" s="21"/>
      <c r="AJ630" s="21"/>
      <c r="AK630" s="21"/>
      <c r="AL630" s="21"/>
      <c r="AM630" s="21"/>
      <c r="AN630" s="21"/>
      <c r="AO630" s="21"/>
      <c r="AP630" s="34"/>
      <c r="AQ630" s="34"/>
      <c r="AR630" s="21"/>
      <c r="AS630" s="22"/>
      <c r="AT630" s="21"/>
      <c r="AU630" s="21"/>
      <c r="AV630" s="21"/>
      <c r="AW630" s="21"/>
    </row>
    <row r="631" spans="1:49" x14ac:dyDescent="0.2">
      <c r="A631" s="35"/>
      <c r="B631" s="35"/>
      <c r="C631" s="21"/>
      <c r="D631" s="36"/>
      <c r="E631" s="36"/>
      <c r="F631" s="36"/>
      <c r="G631" s="36"/>
      <c r="H631" s="36"/>
      <c r="I631" s="36"/>
      <c r="J631" s="36"/>
      <c r="K631" s="21"/>
      <c r="L631" s="37"/>
      <c r="M631" s="37"/>
      <c r="N631" s="21"/>
      <c r="O631" s="27"/>
      <c r="P631" s="21"/>
      <c r="Q631" s="21"/>
      <c r="R631" s="33"/>
      <c r="S631" s="33"/>
      <c r="T631" s="21"/>
      <c r="U631" s="21"/>
      <c r="V631" s="21"/>
      <c r="W631" s="21"/>
      <c r="X631" s="21"/>
      <c r="Y631" s="21"/>
      <c r="Z631" s="21"/>
      <c r="AA631" s="21"/>
      <c r="AB631" s="21"/>
      <c r="AC631" s="21"/>
      <c r="AD631" s="21"/>
      <c r="AE631" s="21"/>
      <c r="AF631" s="21"/>
      <c r="AG631" s="21"/>
      <c r="AH631" s="21"/>
      <c r="AI631" s="21"/>
      <c r="AJ631" s="21"/>
      <c r="AK631" s="21"/>
      <c r="AL631" s="21"/>
      <c r="AM631" s="21"/>
      <c r="AN631" s="21"/>
      <c r="AO631" s="21"/>
      <c r="AP631" s="29"/>
      <c r="AQ631" s="29"/>
      <c r="AR631" s="21"/>
      <c r="AS631" s="22"/>
      <c r="AT631" s="21"/>
      <c r="AU631" s="21"/>
      <c r="AV631" s="21"/>
      <c r="AW631" s="21"/>
    </row>
    <row r="632" spans="1:49" ht="3.75" customHeight="1" x14ac:dyDescent="0.2">
      <c r="A632" s="30"/>
      <c r="B632" s="30"/>
      <c r="C632" s="21"/>
      <c r="D632" s="31"/>
      <c r="E632" s="31"/>
      <c r="F632" s="31"/>
      <c r="G632" s="31"/>
      <c r="H632" s="31"/>
      <c r="I632" s="31"/>
      <c r="J632" s="31"/>
      <c r="K632" s="21"/>
      <c r="L632" s="32"/>
      <c r="M632" s="32"/>
      <c r="N632" s="21"/>
      <c r="O632" s="27"/>
      <c r="P632" s="21"/>
      <c r="Q632" s="21"/>
      <c r="R632" s="33"/>
      <c r="S632" s="33"/>
      <c r="T632" s="21"/>
      <c r="U632" s="21"/>
      <c r="V632" s="21"/>
      <c r="W632" s="21"/>
      <c r="X632" s="21"/>
      <c r="Y632" s="21"/>
      <c r="Z632" s="21"/>
      <c r="AA632" s="21"/>
      <c r="AB632" s="21"/>
      <c r="AC632" s="21"/>
      <c r="AD632" s="21"/>
      <c r="AE632" s="21"/>
      <c r="AF632" s="21"/>
      <c r="AG632" s="21"/>
      <c r="AH632" s="21"/>
      <c r="AI632" s="21"/>
      <c r="AJ632" s="21"/>
      <c r="AK632" s="21"/>
      <c r="AL632" s="21"/>
      <c r="AM632" s="21"/>
      <c r="AN632" s="21"/>
      <c r="AO632" s="21"/>
      <c r="AP632" s="34"/>
      <c r="AQ632" s="34"/>
      <c r="AR632" s="21"/>
      <c r="AS632" s="22"/>
      <c r="AT632" s="21"/>
      <c r="AU632" s="21"/>
      <c r="AV632" s="21"/>
      <c r="AW632" s="21"/>
    </row>
    <row r="633" spans="1:49" x14ac:dyDescent="0.2">
      <c r="A633" s="35"/>
      <c r="B633" s="35"/>
      <c r="C633" s="21"/>
      <c r="D633" s="36"/>
      <c r="E633" s="36"/>
      <c r="F633" s="36"/>
      <c r="G633" s="36"/>
      <c r="H633" s="36"/>
      <c r="I633" s="36"/>
      <c r="J633" s="36"/>
      <c r="K633" s="21"/>
      <c r="L633" s="37"/>
      <c r="M633" s="37"/>
      <c r="N633" s="21"/>
      <c r="O633" s="27"/>
      <c r="P633" s="21"/>
      <c r="Q633" s="21"/>
      <c r="R633" s="33"/>
      <c r="S633" s="33"/>
      <c r="T633" s="21"/>
      <c r="U633" s="21"/>
      <c r="V633" s="21"/>
      <c r="W633" s="21"/>
      <c r="X633" s="21"/>
      <c r="Y633" s="21"/>
      <c r="Z633" s="21"/>
      <c r="AA633" s="21"/>
      <c r="AB633" s="21"/>
      <c r="AC633" s="21"/>
      <c r="AD633" s="21"/>
      <c r="AE633" s="21"/>
      <c r="AF633" s="21"/>
      <c r="AG633" s="21"/>
      <c r="AH633" s="21"/>
      <c r="AI633" s="21"/>
      <c r="AJ633" s="21"/>
      <c r="AK633" s="21"/>
      <c r="AL633" s="21"/>
      <c r="AM633" s="21"/>
      <c r="AN633" s="21"/>
      <c r="AO633" s="21"/>
      <c r="AP633" s="29"/>
      <c r="AQ633" s="29"/>
      <c r="AR633" s="21"/>
      <c r="AS633" s="22"/>
      <c r="AT633" s="21"/>
      <c r="AU633" s="21"/>
      <c r="AV633" s="21"/>
      <c r="AW633" s="21"/>
    </row>
    <row r="634" spans="1:49" ht="3.75" customHeight="1" x14ac:dyDescent="0.2">
      <c r="A634" s="30"/>
      <c r="B634" s="30"/>
      <c r="C634" s="21"/>
      <c r="D634" s="31"/>
      <c r="E634" s="31"/>
      <c r="F634" s="31"/>
      <c r="G634" s="31"/>
      <c r="H634" s="31"/>
      <c r="I634" s="31"/>
      <c r="J634" s="31"/>
      <c r="K634" s="21"/>
      <c r="L634" s="32"/>
      <c r="M634" s="32"/>
      <c r="N634" s="21"/>
      <c r="O634" s="27"/>
      <c r="P634" s="21"/>
      <c r="Q634" s="21"/>
      <c r="R634" s="33"/>
      <c r="S634" s="33"/>
      <c r="T634" s="21"/>
      <c r="U634" s="21"/>
      <c r="V634" s="21"/>
      <c r="W634" s="21"/>
      <c r="X634" s="21"/>
      <c r="Y634" s="21"/>
      <c r="Z634" s="21"/>
      <c r="AA634" s="21"/>
      <c r="AB634" s="21"/>
      <c r="AC634" s="21"/>
      <c r="AD634" s="21"/>
      <c r="AE634" s="21"/>
      <c r="AF634" s="21"/>
      <c r="AG634" s="21"/>
      <c r="AH634" s="21"/>
      <c r="AI634" s="21"/>
      <c r="AJ634" s="21"/>
      <c r="AK634" s="21"/>
      <c r="AL634" s="21"/>
      <c r="AM634" s="21"/>
      <c r="AN634" s="21"/>
      <c r="AO634" s="21"/>
      <c r="AP634" s="34"/>
      <c r="AQ634" s="34"/>
      <c r="AR634" s="21"/>
      <c r="AS634" s="22"/>
      <c r="AT634" s="21"/>
      <c r="AU634" s="21"/>
      <c r="AV634" s="21"/>
      <c r="AW634" s="21"/>
    </row>
    <row r="635" spans="1:49" x14ac:dyDescent="0.2">
      <c r="A635" s="35"/>
      <c r="B635" s="35"/>
      <c r="C635" s="21"/>
      <c r="D635" s="36"/>
      <c r="E635" s="36"/>
      <c r="F635" s="36"/>
      <c r="G635" s="36"/>
      <c r="H635" s="36"/>
      <c r="I635" s="36"/>
      <c r="J635" s="36"/>
      <c r="K635" s="21"/>
      <c r="L635" s="37"/>
      <c r="M635" s="37"/>
      <c r="N635" s="21"/>
      <c r="O635" s="27"/>
      <c r="P635" s="21"/>
      <c r="Q635" s="21"/>
      <c r="R635" s="33"/>
      <c r="S635" s="33"/>
      <c r="T635" s="21"/>
      <c r="U635" s="21"/>
      <c r="V635" s="21"/>
      <c r="W635" s="21"/>
      <c r="X635" s="21"/>
      <c r="Y635" s="21"/>
      <c r="Z635" s="21"/>
      <c r="AA635" s="21"/>
      <c r="AB635" s="21"/>
      <c r="AC635" s="21"/>
      <c r="AD635" s="21"/>
      <c r="AE635" s="21"/>
      <c r="AF635" s="21"/>
      <c r="AG635" s="21"/>
      <c r="AH635" s="21"/>
      <c r="AI635" s="21"/>
      <c r="AJ635" s="21"/>
      <c r="AK635" s="21"/>
      <c r="AL635" s="21"/>
      <c r="AM635" s="21"/>
      <c r="AN635" s="21"/>
      <c r="AO635" s="21"/>
      <c r="AP635" s="29"/>
      <c r="AQ635" s="29"/>
      <c r="AR635" s="21"/>
      <c r="AS635" s="22"/>
      <c r="AT635" s="21"/>
      <c r="AU635" s="21"/>
      <c r="AV635" s="21"/>
      <c r="AW635" s="21"/>
    </row>
    <row r="636" spans="1:49" ht="3.75" customHeight="1" x14ac:dyDescent="0.2">
      <c r="A636" s="30"/>
      <c r="B636" s="30"/>
      <c r="C636" s="21"/>
      <c r="D636" s="31"/>
      <c r="E636" s="31"/>
      <c r="F636" s="31"/>
      <c r="G636" s="31"/>
      <c r="H636" s="31"/>
      <c r="I636" s="31"/>
      <c r="J636" s="31"/>
      <c r="K636" s="21"/>
      <c r="L636" s="32"/>
      <c r="M636" s="32"/>
      <c r="N636" s="21"/>
      <c r="O636" s="27"/>
      <c r="P636" s="21"/>
      <c r="Q636" s="21"/>
      <c r="R636" s="33"/>
      <c r="S636" s="33"/>
      <c r="T636" s="21"/>
      <c r="U636" s="21"/>
      <c r="V636" s="21"/>
      <c r="W636" s="21"/>
      <c r="X636" s="21"/>
      <c r="Y636" s="21"/>
      <c r="Z636" s="21"/>
      <c r="AA636" s="21"/>
      <c r="AB636" s="21"/>
      <c r="AC636" s="21"/>
      <c r="AD636" s="21"/>
      <c r="AE636" s="21"/>
      <c r="AF636" s="21"/>
      <c r="AG636" s="21"/>
      <c r="AH636" s="21"/>
      <c r="AI636" s="21"/>
      <c r="AJ636" s="21"/>
      <c r="AK636" s="21"/>
      <c r="AL636" s="21"/>
      <c r="AM636" s="21"/>
      <c r="AN636" s="21"/>
      <c r="AO636" s="21"/>
      <c r="AP636" s="34"/>
      <c r="AQ636" s="34"/>
      <c r="AR636" s="21"/>
      <c r="AS636" s="22"/>
      <c r="AT636" s="21"/>
      <c r="AU636" s="21"/>
      <c r="AV636" s="21"/>
      <c r="AW636" s="21"/>
    </row>
    <row r="637" spans="1:49" x14ac:dyDescent="0.2">
      <c r="A637" s="35"/>
      <c r="B637" s="35"/>
      <c r="C637" s="21"/>
      <c r="D637" s="36"/>
      <c r="E637" s="36"/>
      <c r="F637" s="36"/>
      <c r="G637" s="36"/>
      <c r="H637" s="36"/>
      <c r="I637" s="36"/>
      <c r="J637" s="36"/>
      <c r="K637" s="21"/>
      <c r="L637" s="37"/>
      <c r="M637" s="37"/>
      <c r="N637" s="21"/>
      <c r="O637" s="27"/>
      <c r="P637" s="21"/>
      <c r="Q637" s="21"/>
      <c r="R637" s="33"/>
      <c r="S637" s="33"/>
      <c r="T637" s="21"/>
      <c r="U637" s="21"/>
      <c r="V637" s="21"/>
      <c r="W637" s="21"/>
      <c r="X637" s="21"/>
      <c r="Y637" s="21"/>
      <c r="Z637" s="21"/>
      <c r="AA637" s="21"/>
      <c r="AB637" s="21"/>
      <c r="AC637" s="21"/>
      <c r="AD637" s="21"/>
      <c r="AE637" s="21"/>
      <c r="AF637" s="21"/>
      <c r="AG637" s="21"/>
      <c r="AH637" s="21"/>
      <c r="AI637" s="21"/>
      <c r="AJ637" s="21"/>
      <c r="AK637" s="21"/>
      <c r="AL637" s="21"/>
      <c r="AM637" s="21"/>
      <c r="AN637" s="21"/>
      <c r="AO637" s="21"/>
      <c r="AP637" s="29"/>
      <c r="AQ637" s="29"/>
      <c r="AR637" s="21"/>
      <c r="AS637" s="22"/>
      <c r="AT637" s="21"/>
      <c r="AU637" s="21"/>
      <c r="AV637" s="21"/>
      <c r="AW637" s="21"/>
    </row>
    <row r="638" spans="1:49" ht="13.5" customHeight="1" x14ac:dyDescent="0.2">
      <c r="A638" s="30"/>
      <c r="B638" s="30"/>
      <c r="C638" s="21"/>
      <c r="D638" s="31"/>
      <c r="E638" s="31"/>
      <c r="F638" s="31"/>
      <c r="G638" s="31"/>
      <c r="H638" s="31"/>
      <c r="I638" s="31"/>
      <c r="J638" s="31"/>
      <c r="K638" s="21"/>
      <c r="L638" s="32"/>
      <c r="M638" s="32"/>
      <c r="N638" s="21"/>
      <c r="O638" s="27"/>
      <c r="P638" s="21"/>
      <c r="Q638" s="21"/>
      <c r="R638" s="33"/>
      <c r="S638" s="33"/>
      <c r="T638" s="21"/>
      <c r="U638" s="21"/>
      <c r="V638" s="21"/>
      <c r="W638" s="21"/>
      <c r="X638" s="21"/>
      <c r="Y638" s="21"/>
      <c r="Z638" s="21"/>
      <c r="AA638" s="21"/>
      <c r="AB638" s="21"/>
      <c r="AC638" s="21"/>
      <c r="AD638" s="21"/>
      <c r="AE638" s="21"/>
      <c r="AF638" s="21"/>
      <c r="AG638" s="21"/>
      <c r="AH638" s="21"/>
      <c r="AI638" s="21"/>
      <c r="AJ638" s="21"/>
      <c r="AK638" s="21"/>
      <c r="AL638" s="21"/>
      <c r="AM638" s="21"/>
      <c r="AN638" s="21"/>
      <c r="AO638" s="21"/>
      <c r="AP638" s="34"/>
      <c r="AQ638" s="34"/>
      <c r="AR638" s="21"/>
      <c r="AS638" s="22"/>
      <c r="AT638" s="21"/>
      <c r="AU638" s="21"/>
      <c r="AV638" s="21"/>
      <c r="AW638" s="21"/>
    </row>
  </sheetData>
  <sheetCalcPr fullCalcOnLoad="1"/>
  <mergeCells count="1243">
    <mergeCell ref="A635:B635"/>
    <mergeCell ref="D635:J635"/>
    <mergeCell ref="L635:M635"/>
    <mergeCell ref="AP635:AQ635"/>
    <mergeCell ref="A637:B637"/>
    <mergeCell ref="D637:J637"/>
    <mergeCell ref="L637:M637"/>
    <mergeCell ref="AP637:AQ637"/>
    <mergeCell ref="A631:B631"/>
    <mergeCell ref="D631:J631"/>
    <mergeCell ref="L631:M631"/>
    <mergeCell ref="AP631:AQ631"/>
    <mergeCell ref="A633:B633"/>
    <mergeCell ref="D633:J633"/>
    <mergeCell ref="L633:M633"/>
    <mergeCell ref="AP633:AQ633"/>
    <mergeCell ref="A627:B627"/>
    <mergeCell ref="D627:J627"/>
    <mergeCell ref="L627:M627"/>
    <mergeCell ref="AP627:AQ627"/>
    <mergeCell ref="A629:B629"/>
    <mergeCell ref="D629:J629"/>
    <mergeCell ref="L629:M629"/>
    <mergeCell ref="AP629:AQ629"/>
    <mergeCell ref="A623:B623"/>
    <mergeCell ref="D623:J623"/>
    <mergeCell ref="L623:M623"/>
    <mergeCell ref="AP623:AQ623"/>
    <mergeCell ref="A625:B625"/>
    <mergeCell ref="D625:J625"/>
    <mergeCell ref="L625:M625"/>
    <mergeCell ref="AP625:AQ625"/>
    <mergeCell ref="A619:B619"/>
    <mergeCell ref="D619:J619"/>
    <mergeCell ref="L619:M619"/>
    <mergeCell ref="AP619:AQ619"/>
    <mergeCell ref="A621:B621"/>
    <mergeCell ref="D621:J621"/>
    <mergeCell ref="L621:M621"/>
    <mergeCell ref="AP621:AQ621"/>
    <mergeCell ref="A615:B615"/>
    <mergeCell ref="D615:J615"/>
    <mergeCell ref="L615:M615"/>
    <mergeCell ref="AP615:AQ615"/>
    <mergeCell ref="A617:B617"/>
    <mergeCell ref="D617:J617"/>
    <mergeCell ref="L617:M617"/>
    <mergeCell ref="AP617:AQ617"/>
    <mergeCell ref="A611:B611"/>
    <mergeCell ref="D611:J611"/>
    <mergeCell ref="L611:M611"/>
    <mergeCell ref="AP611:AQ611"/>
    <mergeCell ref="A613:B613"/>
    <mergeCell ref="D613:J613"/>
    <mergeCell ref="L613:M613"/>
    <mergeCell ref="AP613:AQ613"/>
    <mergeCell ref="A607:B607"/>
    <mergeCell ref="D607:J607"/>
    <mergeCell ref="L607:M607"/>
    <mergeCell ref="AP607:AQ607"/>
    <mergeCell ref="A609:B609"/>
    <mergeCell ref="D609:J609"/>
    <mergeCell ref="L609:M609"/>
    <mergeCell ref="AP609:AQ609"/>
    <mergeCell ref="A603:B603"/>
    <mergeCell ref="D603:J603"/>
    <mergeCell ref="L603:M603"/>
    <mergeCell ref="AP603:AQ603"/>
    <mergeCell ref="A605:B605"/>
    <mergeCell ref="D605:J605"/>
    <mergeCell ref="L605:M605"/>
    <mergeCell ref="AP605:AQ605"/>
    <mergeCell ref="A599:B599"/>
    <mergeCell ref="D599:J599"/>
    <mergeCell ref="L599:M599"/>
    <mergeCell ref="AP599:AQ599"/>
    <mergeCell ref="A601:B601"/>
    <mergeCell ref="D601:J601"/>
    <mergeCell ref="L601:M601"/>
    <mergeCell ref="AP601:AQ601"/>
    <mergeCell ref="A595:B595"/>
    <mergeCell ref="D595:J595"/>
    <mergeCell ref="L595:M595"/>
    <mergeCell ref="AP595:AQ595"/>
    <mergeCell ref="A597:B597"/>
    <mergeCell ref="D597:J597"/>
    <mergeCell ref="L597:M597"/>
    <mergeCell ref="AP597:AQ597"/>
    <mergeCell ref="A591:B591"/>
    <mergeCell ref="D591:J591"/>
    <mergeCell ref="L591:M591"/>
    <mergeCell ref="AP591:AQ591"/>
    <mergeCell ref="A593:B593"/>
    <mergeCell ref="D593:J593"/>
    <mergeCell ref="L593:M593"/>
    <mergeCell ref="AP593:AQ593"/>
    <mergeCell ref="A587:B587"/>
    <mergeCell ref="D587:J587"/>
    <mergeCell ref="L587:M587"/>
    <mergeCell ref="AP587:AQ587"/>
    <mergeCell ref="A589:B589"/>
    <mergeCell ref="D589:J589"/>
    <mergeCell ref="L589:M589"/>
    <mergeCell ref="AP589:AQ589"/>
    <mergeCell ref="A583:B583"/>
    <mergeCell ref="D583:J583"/>
    <mergeCell ref="L583:M583"/>
    <mergeCell ref="AP583:AQ583"/>
    <mergeCell ref="A585:B585"/>
    <mergeCell ref="D585:J585"/>
    <mergeCell ref="L585:M585"/>
    <mergeCell ref="AP585:AQ585"/>
    <mergeCell ref="A579:B579"/>
    <mergeCell ref="D579:J579"/>
    <mergeCell ref="L579:M579"/>
    <mergeCell ref="AP579:AQ579"/>
    <mergeCell ref="A581:B581"/>
    <mergeCell ref="D581:J581"/>
    <mergeCell ref="L581:M581"/>
    <mergeCell ref="AP581:AQ581"/>
    <mergeCell ref="A575:B575"/>
    <mergeCell ref="D575:J575"/>
    <mergeCell ref="L575:M575"/>
    <mergeCell ref="AP575:AQ575"/>
    <mergeCell ref="A577:B577"/>
    <mergeCell ref="D577:J577"/>
    <mergeCell ref="L577:M577"/>
    <mergeCell ref="AP577:AQ577"/>
    <mergeCell ref="A571:B571"/>
    <mergeCell ref="D571:J571"/>
    <mergeCell ref="L571:M571"/>
    <mergeCell ref="AP571:AQ571"/>
    <mergeCell ref="A573:B573"/>
    <mergeCell ref="D573:J573"/>
    <mergeCell ref="L573:M573"/>
    <mergeCell ref="AP573:AQ573"/>
    <mergeCell ref="A567:B567"/>
    <mergeCell ref="D567:J567"/>
    <mergeCell ref="L567:M567"/>
    <mergeCell ref="AP567:AQ567"/>
    <mergeCell ref="A569:B569"/>
    <mergeCell ref="D569:J569"/>
    <mergeCell ref="L569:M569"/>
    <mergeCell ref="AP569:AQ569"/>
    <mergeCell ref="A563:B563"/>
    <mergeCell ref="D563:J563"/>
    <mergeCell ref="L563:M563"/>
    <mergeCell ref="AP563:AQ563"/>
    <mergeCell ref="A565:B565"/>
    <mergeCell ref="D565:J565"/>
    <mergeCell ref="L565:M565"/>
    <mergeCell ref="AP565:AQ565"/>
    <mergeCell ref="A559:B559"/>
    <mergeCell ref="D559:J559"/>
    <mergeCell ref="L559:M559"/>
    <mergeCell ref="AP559:AQ559"/>
    <mergeCell ref="A561:B561"/>
    <mergeCell ref="D561:J561"/>
    <mergeCell ref="L561:M561"/>
    <mergeCell ref="AP561:AQ561"/>
    <mergeCell ref="A555:B555"/>
    <mergeCell ref="D555:J555"/>
    <mergeCell ref="L555:M555"/>
    <mergeCell ref="AP555:AQ555"/>
    <mergeCell ref="A557:B557"/>
    <mergeCell ref="D557:J557"/>
    <mergeCell ref="L557:M557"/>
    <mergeCell ref="AP557:AQ557"/>
    <mergeCell ref="A551:B551"/>
    <mergeCell ref="D551:J551"/>
    <mergeCell ref="L551:M551"/>
    <mergeCell ref="AP551:AQ551"/>
    <mergeCell ref="A553:B553"/>
    <mergeCell ref="D553:J553"/>
    <mergeCell ref="L553:M553"/>
    <mergeCell ref="AP553:AQ553"/>
    <mergeCell ref="A547:B547"/>
    <mergeCell ref="D547:J547"/>
    <mergeCell ref="L547:M547"/>
    <mergeCell ref="AP547:AQ547"/>
    <mergeCell ref="A549:B549"/>
    <mergeCell ref="D549:J549"/>
    <mergeCell ref="L549:M549"/>
    <mergeCell ref="AP549:AQ549"/>
    <mergeCell ref="A543:B543"/>
    <mergeCell ref="D543:J543"/>
    <mergeCell ref="L543:M543"/>
    <mergeCell ref="AP543:AQ543"/>
    <mergeCell ref="A545:B545"/>
    <mergeCell ref="D545:J545"/>
    <mergeCell ref="L545:M545"/>
    <mergeCell ref="AP545:AQ545"/>
    <mergeCell ref="A539:B539"/>
    <mergeCell ref="D539:J539"/>
    <mergeCell ref="L539:M539"/>
    <mergeCell ref="AP539:AQ539"/>
    <mergeCell ref="A541:M541"/>
    <mergeCell ref="AP541:AQ541"/>
    <mergeCell ref="A535:B535"/>
    <mergeCell ref="D535:J535"/>
    <mergeCell ref="L535:M535"/>
    <mergeCell ref="AP535:AQ535"/>
    <mergeCell ref="A537:B537"/>
    <mergeCell ref="D537:J537"/>
    <mergeCell ref="L537:M537"/>
    <mergeCell ref="AP537:AQ537"/>
    <mergeCell ref="A531:B531"/>
    <mergeCell ref="D531:J531"/>
    <mergeCell ref="L531:M531"/>
    <mergeCell ref="AP531:AQ531"/>
    <mergeCell ref="A533:B533"/>
    <mergeCell ref="D533:J533"/>
    <mergeCell ref="L533:M533"/>
    <mergeCell ref="AP533:AQ533"/>
    <mergeCell ref="A527:B527"/>
    <mergeCell ref="D527:J527"/>
    <mergeCell ref="L527:M527"/>
    <mergeCell ref="AP527:AQ527"/>
    <mergeCell ref="A529:B529"/>
    <mergeCell ref="D529:J529"/>
    <mergeCell ref="L529:M529"/>
    <mergeCell ref="AP529:AQ529"/>
    <mergeCell ref="A523:B523"/>
    <mergeCell ref="D523:J523"/>
    <mergeCell ref="L523:M523"/>
    <mergeCell ref="AP523:AQ523"/>
    <mergeCell ref="A525:B525"/>
    <mergeCell ref="D525:J525"/>
    <mergeCell ref="L525:M525"/>
    <mergeCell ref="AP525:AQ525"/>
    <mergeCell ref="A519:B519"/>
    <mergeCell ref="D519:J519"/>
    <mergeCell ref="L519:M519"/>
    <mergeCell ref="AP519:AQ519"/>
    <mergeCell ref="A521:B521"/>
    <mergeCell ref="D521:J521"/>
    <mergeCell ref="L521:M521"/>
    <mergeCell ref="AP521:AQ521"/>
    <mergeCell ref="A515:B515"/>
    <mergeCell ref="D515:J515"/>
    <mergeCell ref="L515:M515"/>
    <mergeCell ref="AP515:AQ515"/>
    <mergeCell ref="A517:B517"/>
    <mergeCell ref="D517:J517"/>
    <mergeCell ref="L517:M517"/>
    <mergeCell ref="AP517:AQ517"/>
    <mergeCell ref="A511:B511"/>
    <mergeCell ref="D511:J511"/>
    <mergeCell ref="L511:M511"/>
    <mergeCell ref="AP511:AQ511"/>
    <mergeCell ref="A513:B513"/>
    <mergeCell ref="D513:J513"/>
    <mergeCell ref="L513:M513"/>
    <mergeCell ref="AP513:AQ513"/>
    <mergeCell ref="A507:B507"/>
    <mergeCell ref="D507:J507"/>
    <mergeCell ref="L507:M507"/>
    <mergeCell ref="AP507:AQ507"/>
    <mergeCell ref="A509:B509"/>
    <mergeCell ref="D509:J509"/>
    <mergeCell ref="L509:M509"/>
    <mergeCell ref="AP509:AQ509"/>
    <mergeCell ref="A503:B503"/>
    <mergeCell ref="D503:J503"/>
    <mergeCell ref="L503:M503"/>
    <mergeCell ref="AP503:AQ503"/>
    <mergeCell ref="A505:B505"/>
    <mergeCell ref="D505:J505"/>
    <mergeCell ref="L505:M505"/>
    <mergeCell ref="AP505:AQ505"/>
    <mergeCell ref="A499:B499"/>
    <mergeCell ref="D499:J499"/>
    <mergeCell ref="L499:M499"/>
    <mergeCell ref="AP499:AQ499"/>
    <mergeCell ref="A501:B501"/>
    <mergeCell ref="D501:J501"/>
    <mergeCell ref="L501:M501"/>
    <mergeCell ref="AP501:AQ501"/>
    <mergeCell ref="A495:B495"/>
    <mergeCell ref="D495:J495"/>
    <mergeCell ref="L495:M495"/>
    <mergeCell ref="AP495:AQ495"/>
    <mergeCell ref="A497:B497"/>
    <mergeCell ref="D497:J497"/>
    <mergeCell ref="L497:M497"/>
    <mergeCell ref="AP497:AQ497"/>
    <mergeCell ref="A491:B491"/>
    <mergeCell ref="D491:J491"/>
    <mergeCell ref="L491:M491"/>
    <mergeCell ref="AP491:AQ491"/>
    <mergeCell ref="A493:B493"/>
    <mergeCell ref="D493:J493"/>
    <mergeCell ref="L493:M493"/>
    <mergeCell ref="AP493:AQ493"/>
    <mergeCell ref="A487:B487"/>
    <mergeCell ref="D487:J487"/>
    <mergeCell ref="L487:M487"/>
    <mergeCell ref="AP487:AQ487"/>
    <mergeCell ref="A489:B489"/>
    <mergeCell ref="D489:J489"/>
    <mergeCell ref="L489:M489"/>
    <mergeCell ref="AP489:AQ489"/>
    <mergeCell ref="A483:B483"/>
    <mergeCell ref="D483:J483"/>
    <mergeCell ref="L483:M483"/>
    <mergeCell ref="AP483:AQ483"/>
    <mergeCell ref="A485:B485"/>
    <mergeCell ref="D485:J485"/>
    <mergeCell ref="L485:M485"/>
    <mergeCell ref="AP485:AQ485"/>
    <mergeCell ref="A479:B479"/>
    <mergeCell ref="D479:J479"/>
    <mergeCell ref="L479:M479"/>
    <mergeCell ref="AP479:AQ479"/>
    <mergeCell ref="A481:B481"/>
    <mergeCell ref="D481:J481"/>
    <mergeCell ref="L481:M481"/>
    <mergeCell ref="AP481:AQ481"/>
    <mergeCell ref="A475:B475"/>
    <mergeCell ref="D475:J475"/>
    <mergeCell ref="L475:M475"/>
    <mergeCell ref="AP475:AQ475"/>
    <mergeCell ref="A477:B477"/>
    <mergeCell ref="D477:J477"/>
    <mergeCell ref="L477:M477"/>
    <mergeCell ref="AP477:AQ477"/>
    <mergeCell ref="A471:B471"/>
    <mergeCell ref="D471:J471"/>
    <mergeCell ref="L471:M471"/>
    <mergeCell ref="AP471:AQ471"/>
    <mergeCell ref="A473:B473"/>
    <mergeCell ref="D473:J473"/>
    <mergeCell ref="L473:M473"/>
    <mergeCell ref="AP473:AQ473"/>
    <mergeCell ref="A467:B467"/>
    <mergeCell ref="D467:J467"/>
    <mergeCell ref="L467:M467"/>
    <mergeCell ref="AP467:AQ467"/>
    <mergeCell ref="A469:B469"/>
    <mergeCell ref="D469:J469"/>
    <mergeCell ref="L469:M469"/>
    <mergeCell ref="AP469:AQ469"/>
    <mergeCell ref="A463:B463"/>
    <mergeCell ref="D463:J463"/>
    <mergeCell ref="L463:M463"/>
    <mergeCell ref="AP463:AQ463"/>
    <mergeCell ref="A465:B465"/>
    <mergeCell ref="D465:J465"/>
    <mergeCell ref="L465:M465"/>
    <mergeCell ref="AP465:AQ465"/>
    <mergeCell ref="A459:B459"/>
    <mergeCell ref="D459:J459"/>
    <mergeCell ref="L459:M459"/>
    <mergeCell ref="AP459:AQ459"/>
    <mergeCell ref="A461:B461"/>
    <mergeCell ref="D461:J461"/>
    <mergeCell ref="L461:M461"/>
    <mergeCell ref="AP461:AQ461"/>
    <mergeCell ref="A455:B455"/>
    <mergeCell ref="D455:J455"/>
    <mergeCell ref="L455:M455"/>
    <mergeCell ref="AP455:AQ455"/>
    <mergeCell ref="A457:B457"/>
    <mergeCell ref="D457:J457"/>
    <mergeCell ref="L457:M457"/>
    <mergeCell ref="AP457:AQ457"/>
    <mergeCell ref="A451:B451"/>
    <mergeCell ref="D451:J451"/>
    <mergeCell ref="L451:M451"/>
    <mergeCell ref="AP451:AQ451"/>
    <mergeCell ref="A453:B453"/>
    <mergeCell ref="D453:J453"/>
    <mergeCell ref="L453:M453"/>
    <mergeCell ref="AP453:AQ453"/>
    <mergeCell ref="A447:B447"/>
    <mergeCell ref="D447:J447"/>
    <mergeCell ref="L447:M447"/>
    <mergeCell ref="AP447:AQ447"/>
    <mergeCell ref="A449:B449"/>
    <mergeCell ref="D449:J449"/>
    <mergeCell ref="L449:M449"/>
    <mergeCell ref="AP449:AQ449"/>
    <mergeCell ref="A443:M443"/>
    <mergeCell ref="AP443:AQ443"/>
    <mergeCell ref="A445:B445"/>
    <mergeCell ref="D445:J445"/>
    <mergeCell ref="L445:M445"/>
    <mergeCell ref="AP445:AQ445"/>
    <mergeCell ref="A439:B439"/>
    <mergeCell ref="D439:J439"/>
    <mergeCell ref="L439:M439"/>
    <mergeCell ref="AP439:AQ439"/>
    <mergeCell ref="A441:B441"/>
    <mergeCell ref="D441:J441"/>
    <mergeCell ref="L441:M441"/>
    <mergeCell ref="AP441:AQ441"/>
    <mergeCell ref="A435:B435"/>
    <mergeCell ref="D435:J435"/>
    <mergeCell ref="L435:M435"/>
    <mergeCell ref="AP435:AQ435"/>
    <mergeCell ref="A437:B437"/>
    <mergeCell ref="D437:J437"/>
    <mergeCell ref="L437:M437"/>
    <mergeCell ref="AP437:AQ437"/>
    <mergeCell ref="A431:B431"/>
    <mergeCell ref="D431:J431"/>
    <mergeCell ref="L431:M431"/>
    <mergeCell ref="AP431:AQ431"/>
    <mergeCell ref="A433:B433"/>
    <mergeCell ref="D433:J433"/>
    <mergeCell ref="L433:M433"/>
    <mergeCell ref="AP433:AQ433"/>
    <mergeCell ref="A427:B427"/>
    <mergeCell ref="D427:J427"/>
    <mergeCell ref="L427:M427"/>
    <mergeCell ref="AP427:AQ427"/>
    <mergeCell ref="A429:B429"/>
    <mergeCell ref="D429:J429"/>
    <mergeCell ref="L429:M429"/>
    <mergeCell ref="AP429:AQ429"/>
    <mergeCell ref="A423:B423"/>
    <mergeCell ref="D423:J423"/>
    <mergeCell ref="L423:M423"/>
    <mergeCell ref="AP423:AQ423"/>
    <mergeCell ref="A425:B425"/>
    <mergeCell ref="D425:J425"/>
    <mergeCell ref="L425:M425"/>
    <mergeCell ref="AP425:AQ425"/>
    <mergeCell ref="A419:B419"/>
    <mergeCell ref="D419:J419"/>
    <mergeCell ref="L419:M419"/>
    <mergeCell ref="AP419:AQ419"/>
    <mergeCell ref="A421:B421"/>
    <mergeCell ref="D421:J421"/>
    <mergeCell ref="L421:M421"/>
    <mergeCell ref="AP421:AQ421"/>
    <mergeCell ref="A415:B415"/>
    <mergeCell ref="D415:J415"/>
    <mergeCell ref="L415:M415"/>
    <mergeCell ref="AP415:AQ415"/>
    <mergeCell ref="A417:B417"/>
    <mergeCell ref="D417:J417"/>
    <mergeCell ref="L417:M417"/>
    <mergeCell ref="AP417:AQ417"/>
    <mergeCell ref="A411:B411"/>
    <mergeCell ref="D411:J411"/>
    <mergeCell ref="L411:M411"/>
    <mergeCell ref="AP411:AQ411"/>
    <mergeCell ref="A413:B413"/>
    <mergeCell ref="D413:J413"/>
    <mergeCell ref="L413:M413"/>
    <mergeCell ref="AP413:AQ413"/>
    <mergeCell ref="A407:B407"/>
    <mergeCell ref="D407:J407"/>
    <mergeCell ref="L407:M407"/>
    <mergeCell ref="AP407:AQ407"/>
    <mergeCell ref="A409:B409"/>
    <mergeCell ref="D409:J409"/>
    <mergeCell ref="L409:M409"/>
    <mergeCell ref="AP409:AQ409"/>
    <mergeCell ref="A403:B403"/>
    <mergeCell ref="D403:J403"/>
    <mergeCell ref="L403:M403"/>
    <mergeCell ref="AP403:AQ403"/>
    <mergeCell ref="A405:B405"/>
    <mergeCell ref="D405:J405"/>
    <mergeCell ref="L405:M405"/>
    <mergeCell ref="AP405:AQ405"/>
    <mergeCell ref="A399:B399"/>
    <mergeCell ref="D399:J399"/>
    <mergeCell ref="L399:M399"/>
    <mergeCell ref="AP399:AQ399"/>
    <mergeCell ref="A401:B401"/>
    <mergeCell ref="D401:J401"/>
    <mergeCell ref="L401:M401"/>
    <mergeCell ref="AP401:AQ401"/>
    <mergeCell ref="A395:B395"/>
    <mergeCell ref="D395:J395"/>
    <mergeCell ref="L395:M395"/>
    <mergeCell ref="AP395:AQ395"/>
    <mergeCell ref="A397:B397"/>
    <mergeCell ref="D397:J397"/>
    <mergeCell ref="L397:M397"/>
    <mergeCell ref="AP397:AQ397"/>
    <mergeCell ref="A391:B391"/>
    <mergeCell ref="D391:J391"/>
    <mergeCell ref="L391:M391"/>
    <mergeCell ref="AP391:AQ391"/>
    <mergeCell ref="A393:B393"/>
    <mergeCell ref="D393:J393"/>
    <mergeCell ref="L393:M393"/>
    <mergeCell ref="AP393:AQ393"/>
    <mergeCell ref="A387:B387"/>
    <mergeCell ref="D387:J387"/>
    <mergeCell ref="L387:M387"/>
    <mergeCell ref="AP387:AQ387"/>
    <mergeCell ref="A389:B389"/>
    <mergeCell ref="D389:J389"/>
    <mergeCell ref="L389:M389"/>
    <mergeCell ref="AP389:AQ389"/>
    <mergeCell ref="A383:B383"/>
    <mergeCell ref="D383:J383"/>
    <mergeCell ref="L383:M383"/>
    <mergeCell ref="AP383:AQ383"/>
    <mergeCell ref="A385:B385"/>
    <mergeCell ref="D385:J385"/>
    <mergeCell ref="L385:M385"/>
    <mergeCell ref="AP385:AQ385"/>
    <mergeCell ref="A379:B379"/>
    <mergeCell ref="D379:J379"/>
    <mergeCell ref="L379:M379"/>
    <mergeCell ref="AP379:AQ379"/>
    <mergeCell ref="A381:B381"/>
    <mergeCell ref="D381:J381"/>
    <mergeCell ref="L381:M381"/>
    <mergeCell ref="AP381:AQ381"/>
    <mergeCell ref="A375:B375"/>
    <mergeCell ref="D375:J375"/>
    <mergeCell ref="L375:M375"/>
    <mergeCell ref="AP375:AQ375"/>
    <mergeCell ref="A377:B377"/>
    <mergeCell ref="D377:J377"/>
    <mergeCell ref="L377:M377"/>
    <mergeCell ref="AP377:AQ377"/>
    <mergeCell ref="A371:B371"/>
    <mergeCell ref="D371:J371"/>
    <mergeCell ref="L371:M371"/>
    <mergeCell ref="AP371:AQ371"/>
    <mergeCell ref="A373:B373"/>
    <mergeCell ref="D373:J373"/>
    <mergeCell ref="L373:M373"/>
    <mergeCell ref="AP373:AQ373"/>
    <mergeCell ref="A367:B367"/>
    <mergeCell ref="D367:J367"/>
    <mergeCell ref="L367:M367"/>
    <mergeCell ref="AP367:AQ367"/>
    <mergeCell ref="A369:B369"/>
    <mergeCell ref="D369:J369"/>
    <mergeCell ref="L369:M369"/>
    <mergeCell ref="AP369:AQ369"/>
    <mergeCell ref="A363:B363"/>
    <mergeCell ref="D363:J363"/>
    <mergeCell ref="L363:M363"/>
    <mergeCell ref="AP363:AQ363"/>
    <mergeCell ref="A365:B365"/>
    <mergeCell ref="D365:J365"/>
    <mergeCell ref="L365:M365"/>
    <mergeCell ref="AP365:AQ365"/>
    <mergeCell ref="A359:B359"/>
    <mergeCell ref="D359:J359"/>
    <mergeCell ref="L359:M359"/>
    <mergeCell ref="AP359:AQ359"/>
    <mergeCell ref="A361:B361"/>
    <mergeCell ref="D361:J361"/>
    <mergeCell ref="L361:M361"/>
    <mergeCell ref="AP361:AQ361"/>
    <mergeCell ref="A355:B355"/>
    <mergeCell ref="D355:J355"/>
    <mergeCell ref="L355:M355"/>
    <mergeCell ref="AP355:AQ355"/>
    <mergeCell ref="A357:B357"/>
    <mergeCell ref="D357:J357"/>
    <mergeCell ref="L357:M357"/>
    <mergeCell ref="AP357:AQ357"/>
    <mergeCell ref="A351:B351"/>
    <mergeCell ref="D351:J351"/>
    <mergeCell ref="L351:M351"/>
    <mergeCell ref="AP351:AQ351"/>
    <mergeCell ref="A353:B353"/>
    <mergeCell ref="D353:J353"/>
    <mergeCell ref="L353:M353"/>
    <mergeCell ref="AP353:AQ353"/>
    <mergeCell ref="A347:B347"/>
    <mergeCell ref="D347:J347"/>
    <mergeCell ref="L347:M347"/>
    <mergeCell ref="AP347:AQ347"/>
    <mergeCell ref="A349:B349"/>
    <mergeCell ref="D349:J349"/>
    <mergeCell ref="L349:M349"/>
    <mergeCell ref="AP349:AQ349"/>
    <mergeCell ref="A343:B343"/>
    <mergeCell ref="D343:J343"/>
    <mergeCell ref="L343:M343"/>
    <mergeCell ref="AP343:AQ343"/>
    <mergeCell ref="A345:M345"/>
    <mergeCell ref="AP345:AQ345"/>
    <mergeCell ref="A339:B339"/>
    <mergeCell ref="D339:J339"/>
    <mergeCell ref="L339:M339"/>
    <mergeCell ref="AP339:AQ339"/>
    <mergeCell ref="A341:B341"/>
    <mergeCell ref="D341:J341"/>
    <mergeCell ref="L341:M341"/>
    <mergeCell ref="AP341:AQ341"/>
    <mergeCell ref="A335:B335"/>
    <mergeCell ref="D335:J335"/>
    <mergeCell ref="L335:M335"/>
    <mergeCell ref="AP335:AQ335"/>
    <mergeCell ref="A337:B337"/>
    <mergeCell ref="D337:J337"/>
    <mergeCell ref="L337:M337"/>
    <mergeCell ref="AP337:AQ337"/>
    <mergeCell ref="A331:B331"/>
    <mergeCell ref="D331:J331"/>
    <mergeCell ref="L331:M331"/>
    <mergeCell ref="AP331:AQ331"/>
    <mergeCell ref="A333:B333"/>
    <mergeCell ref="D333:J333"/>
    <mergeCell ref="L333:M333"/>
    <mergeCell ref="AP333:AQ333"/>
    <mergeCell ref="A327:B327"/>
    <mergeCell ref="D327:J327"/>
    <mergeCell ref="L327:M327"/>
    <mergeCell ref="AP327:AQ327"/>
    <mergeCell ref="A329:B329"/>
    <mergeCell ref="D329:J329"/>
    <mergeCell ref="L329:M329"/>
    <mergeCell ref="AP329:AQ329"/>
    <mergeCell ref="A323:B323"/>
    <mergeCell ref="D323:J323"/>
    <mergeCell ref="L323:M323"/>
    <mergeCell ref="AP323:AQ323"/>
    <mergeCell ref="A325:B325"/>
    <mergeCell ref="D325:J325"/>
    <mergeCell ref="L325:M325"/>
    <mergeCell ref="AP325:AQ325"/>
    <mergeCell ref="A319:B319"/>
    <mergeCell ref="D319:J319"/>
    <mergeCell ref="L319:M319"/>
    <mergeCell ref="AP319:AQ319"/>
    <mergeCell ref="A321:B321"/>
    <mergeCell ref="D321:J321"/>
    <mergeCell ref="L321:M321"/>
    <mergeCell ref="AP321:AQ321"/>
    <mergeCell ref="A315:B315"/>
    <mergeCell ref="D315:J315"/>
    <mergeCell ref="L315:M315"/>
    <mergeCell ref="AP315:AQ315"/>
    <mergeCell ref="A317:B317"/>
    <mergeCell ref="D317:J317"/>
    <mergeCell ref="L317:M317"/>
    <mergeCell ref="AP317:AQ317"/>
    <mergeCell ref="A311:B311"/>
    <mergeCell ref="D311:J311"/>
    <mergeCell ref="L311:M311"/>
    <mergeCell ref="AP311:AQ311"/>
    <mergeCell ref="A313:B313"/>
    <mergeCell ref="D313:J313"/>
    <mergeCell ref="L313:M313"/>
    <mergeCell ref="AP313:AQ313"/>
    <mergeCell ref="A307:B307"/>
    <mergeCell ref="D307:J307"/>
    <mergeCell ref="L307:M307"/>
    <mergeCell ref="AP307:AQ307"/>
    <mergeCell ref="A309:B309"/>
    <mergeCell ref="D309:J309"/>
    <mergeCell ref="L309:M309"/>
    <mergeCell ref="AP309:AQ309"/>
    <mergeCell ref="A303:B303"/>
    <mergeCell ref="D303:J303"/>
    <mergeCell ref="L303:M303"/>
    <mergeCell ref="AP303:AQ303"/>
    <mergeCell ref="A305:B305"/>
    <mergeCell ref="D305:J305"/>
    <mergeCell ref="L305:M305"/>
    <mergeCell ref="AP305:AQ305"/>
    <mergeCell ref="A299:B299"/>
    <mergeCell ref="D299:J299"/>
    <mergeCell ref="L299:M299"/>
    <mergeCell ref="AP299:AQ299"/>
    <mergeCell ref="A301:B301"/>
    <mergeCell ref="D301:J301"/>
    <mergeCell ref="L301:M301"/>
    <mergeCell ref="AP301:AQ301"/>
    <mergeCell ref="A295:B295"/>
    <mergeCell ref="D295:J295"/>
    <mergeCell ref="L295:M295"/>
    <mergeCell ref="AP295:AQ295"/>
    <mergeCell ref="A297:B297"/>
    <mergeCell ref="D297:J297"/>
    <mergeCell ref="L297:M297"/>
    <mergeCell ref="AP297:AQ297"/>
    <mergeCell ref="A291:B291"/>
    <mergeCell ref="D291:J291"/>
    <mergeCell ref="L291:M291"/>
    <mergeCell ref="AP291:AQ291"/>
    <mergeCell ref="A293:B293"/>
    <mergeCell ref="D293:J293"/>
    <mergeCell ref="L293:M293"/>
    <mergeCell ref="AP293:AQ293"/>
    <mergeCell ref="A287:B287"/>
    <mergeCell ref="D287:J287"/>
    <mergeCell ref="L287:M287"/>
    <mergeCell ref="AP287:AQ287"/>
    <mergeCell ref="A289:B289"/>
    <mergeCell ref="D289:J289"/>
    <mergeCell ref="L289:M289"/>
    <mergeCell ref="AP289:AQ289"/>
    <mergeCell ref="A283:B283"/>
    <mergeCell ref="D283:J283"/>
    <mergeCell ref="L283:M283"/>
    <mergeCell ref="AP283:AQ283"/>
    <mergeCell ref="A285:B285"/>
    <mergeCell ref="D285:J285"/>
    <mergeCell ref="L285:M285"/>
    <mergeCell ref="AP285:AQ285"/>
    <mergeCell ref="A279:B279"/>
    <mergeCell ref="D279:J279"/>
    <mergeCell ref="L279:M279"/>
    <mergeCell ref="AP279:AQ279"/>
    <mergeCell ref="A281:B281"/>
    <mergeCell ref="D281:J281"/>
    <mergeCell ref="L281:M281"/>
    <mergeCell ref="AP281:AQ281"/>
    <mergeCell ref="A275:B275"/>
    <mergeCell ref="D275:J275"/>
    <mergeCell ref="L275:M275"/>
    <mergeCell ref="AP275:AQ275"/>
    <mergeCell ref="A277:B277"/>
    <mergeCell ref="D277:J277"/>
    <mergeCell ref="L277:M277"/>
    <mergeCell ref="AP277:AQ277"/>
    <mergeCell ref="A271:B271"/>
    <mergeCell ref="D271:J271"/>
    <mergeCell ref="L271:M271"/>
    <mergeCell ref="AP271:AQ271"/>
    <mergeCell ref="A273:B273"/>
    <mergeCell ref="D273:J273"/>
    <mergeCell ref="L273:M273"/>
    <mergeCell ref="AP273:AQ273"/>
    <mergeCell ref="A267:B267"/>
    <mergeCell ref="D267:J267"/>
    <mergeCell ref="L267:M267"/>
    <mergeCell ref="AP267:AQ267"/>
    <mergeCell ref="A269:B269"/>
    <mergeCell ref="D269:J269"/>
    <mergeCell ref="L269:M269"/>
    <mergeCell ref="AP269:AQ269"/>
    <mergeCell ref="A263:M263"/>
    <mergeCell ref="AP263:AQ263"/>
    <mergeCell ref="A265:B265"/>
    <mergeCell ref="D265:J265"/>
    <mergeCell ref="L265:M265"/>
    <mergeCell ref="AP265:AQ265"/>
    <mergeCell ref="A259:B259"/>
    <mergeCell ref="D259:J259"/>
    <mergeCell ref="L259:M259"/>
    <mergeCell ref="AP259:AQ259"/>
    <mergeCell ref="A261:B261"/>
    <mergeCell ref="D261:J261"/>
    <mergeCell ref="L261:M261"/>
    <mergeCell ref="AP261:AQ261"/>
    <mergeCell ref="A255:B255"/>
    <mergeCell ref="D255:J255"/>
    <mergeCell ref="L255:M255"/>
    <mergeCell ref="AP255:AQ255"/>
    <mergeCell ref="A257:B257"/>
    <mergeCell ref="D257:J257"/>
    <mergeCell ref="L257:M257"/>
    <mergeCell ref="AP257:AQ257"/>
    <mergeCell ref="A251:B251"/>
    <mergeCell ref="D251:J251"/>
    <mergeCell ref="L251:M251"/>
    <mergeCell ref="AP251:AQ251"/>
    <mergeCell ref="A253:B253"/>
    <mergeCell ref="D253:J253"/>
    <mergeCell ref="L253:M253"/>
    <mergeCell ref="AP253:AQ253"/>
    <mergeCell ref="A247:B247"/>
    <mergeCell ref="D247:J247"/>
    <mergeCell ref="L247:M247"/>
    <mergeCell ref="AP247:AQ247"/>
    <mergeCell ref="A249:M249"/>
    <mergeCell ref="AP249:AQ249"/>
    <mergeCell ref="A243:B243"/>
    <mergeCell ref="D243:J243"/>
    <mergeCell ref="L243:M243"/>
    <mergeCell ref="AP243:AQ243"/>
    <mergeCell ref="A245:B245"/>
    <mergeCell ref="D245:J245"/>
    <mergeCell ref="L245:M245"/>
    <mergeCell ref="AP245:AQ245"/>
    <mergeCell ref="A239:B239"/>
    <mergeCell ref="D239:J239"/>
    <mergeCell ref="L239:M239"/>
    <mergeCell ref="AP239:AQ239"/>
    <mergeCell ref="A241:B241"/>
    <mergeCell ref="D241:J241"/>
    <mergeCell ref="L241:M241"/>
    <mergeCell ref="AP241:AQ241"/>
    <mergeCell ref="A235:B235"/>
    <mergeCell ref="D235:J235"/>
    <mergeCell ref="L235:M235"/>
    <mergeCell ref="AP235:AQ235"/>
    <mergeCell ref="A237:B237"/>
    <mergeCell ref="D237:J237"/>
    <mergeCell ref="L237:M237"/>
    <mergeCell ref="AP237:AQ237"/>
    <mergeCell ref="A231:B231"/>
    <mergeCell ref="D231:J231"/>
    <mergeCell ref="L231:M231"/>
    <mergeCell ref="AP231:AQ231"/>
    <mergeCell ref="A233:B233"/>
    <mergeCell ref="D233:J233"/>
    <mergeCell ref="L233:M233"/>
    <mergeCell ref="AP233:AQ233"/>
    <mergeCell ref="A227:B227"/>
    <mergeCell ref="D227:J227"/>
    <mergeCell ref="L227:M227"/>
    <mergeCell ref="AP227:AQ227"/>
    <mergeCell ref="A229:M229"/>
    <mergeCell ref="AP229:AQ229"/>
    <mergeCell ref="A223:B223"/>
    <mergeCell ref="D223:J223"/>
    <mergeCell ref="L223:M223"/>
    <mergeCell ref="AP223:AQ223"/>
    <mergeCell ref="A225:B225"/>
    <mergeCell ref="D225:J225"/>
    <mergeCell ref="L225:M225"/>
    <mergeCell ref="AP225:AQ225"/>
    <mergeCell ref="A219:B219"/>
    <mergeCell ref="D219:J219"/>
    <mergeCell ref="L219:M219"/>
    <mergeCell ref="AP219:AQ219"/>
    <mergeCell ref="A221:B221"/>
    <mergeCell ref="D221:J221"/>
    <mergeCell ref="L221:M221"/>
    <mergeCell ref="AP221:AQ221"/>
    <mergeCell ref="A215:B215"/>
    <mergeCell ref="D215:J215"/>
    <mergeCell ref="L215:M215"/>
    <mergeCell ref="AP215:AQ215"/>
    <mergeCell ref="A217:B217"/>
    <mergeCell ref="D217:J217"/>
    <mergeCell ref="L217:M217"/>
    <mergeCell ref="AP217:AQ217"/>
    <mergeCell ref="A211:B211"/>
    <mergeCell ref="D211:J211"/>
    <mergeCell ref="L211:M211"/>
    <mergeCell ref="AP211:AQ211"/>
    <mergeCell ref="A213:B213"/>
    <mergeCell ref="D213:J213"/>
    <mergeCell ref="L213:M213"/>
    <mergeCell ref="AP213:AQ213"/>
    <mergeCell ref="A207:B207"/>
    <mergeCell ref="D207:J207"/>
    <mergeCell ref="L207:M207"/>
    <mergeCell ref="AP207:AQ207"/>
    <mergeCell ref="A209:B209"/>
    <mergeCell ref="D209:J209"/>
    <mergeCell ref="L209:M209"/>
    <mergeCell ref="AP209:AQ209"/>
    <mergeCell ref="A203:B203"/>
    <mergeCell ref="D203:J203"/>
    <mergeCell ref="L203:M203"/>
    <mergeCell ref="AP203:AQ203"/>
    <mergeCell ref="A205:B205"/>
    <mergeCell ref="D205:J205"/>
    <mergeCell ref="L205:M205"/>
    <mergeCell ref="AP205:AQ205"/>
    <mergeCell ref="A199:B199"/>
    <mergeCell ref="D199:J199"/>
    <mergeCell ref="L199:M199"/>
    <mergeCell ref="AP199:AQ199"/>
    <mergeCell ref="A201:B201"/>
    <mergeCell ref="D201:J201"/>
    <mergeCell ref="L201:M201"/>
    <mergeCell ref="AP201:AQ201"/>
    <mergeCell ref="A195:B195"/>
    <mergeCell ref="D195:J195"/>
    <mergeCell ref="L195:M195"/>
    <mergeCell ref="AP195:AQ195"/>
    <mergeCell ref="A197:B197"/>
    <mergeCell ref="D197:J197"/>
    <mergeCell ref="L197:M197"/>
    <mergeCell ref="AP197:AQ197"/>
    <mergeCell ref="A191:M191"/>
    <mergeCell ref="AP191:AQ191"/>
    <mergeCell ref="A193:B193"/>
    <mergeCell ref="D193:J193"/>
    <mergeCell ref="L193:M193"/>
    <mergeCell ref="AP193:AQ193"/>
    <mergeCell ref="A187:B187"/>
    <mergeCell ref="D187:J187"/>
    <mergeCell ref="L187:M187"/>
    <mergeCell ref="AP187:AQ187"/>
    <mergeCell ref="A189:B189"/>
    <mergeCell ref="D189:J189"/>
    <mergeCell ref="L189:M189"/>
    <mergeCell ref="AP189:AQ189"/>
    <mergeCell ref="A183:B183"/>
    <mergeCell ref="D183:J183"/>
    <mergeCell ref="L183:M183"/>
    <mergeCell ref="AP183:AQ183"/>
    <mergeCell ref="A185:B185"/>
    <mergeCell ref="D185:J185"/>
    <mergeCell ref="L185:M185"/>
    <mergeCell ref="AP185:AQ185"/>
    <mergeCell ref="A179:B179"/>
    <mergeCell ref="D179:J179"/>
    <mergeCell ref="L179:M179"/>
    <mergeCell ref="AP179:AQ179"/>
    <mergeCell ref="A181:B181"/>
    <mergeCell ref="D181:J181"/>
    <mergeCell ref="L181:M181"/>
    <mergeCell ref="AP181:AQ181"/>
    <mergeCell ref="A175:B175"/>
    <mergeCell ref="D175:J175"/>
    <mergeCell ref="L175:M175"/>
    <mergeCell ref="AP175:AQ175"/>
    <mergeCell ref="A177:B177"/>
    <mergeCell ref="D177:J177"/>
    <mergeCell ref="L177:M177"/>
    <mergeCell ref="AP177:AQ177"/>
    <mergeCell ref="A171:B171"/>
    <mergeCell ref="D171:J171"/>
    <mergeCell ref="L171:M171"/>
    <mergeCell ref="AP171:AQ171"/>
    <mergeCell ref="A173:B173"/>
    <mergeCell ref="D173:J173"/>
    <mergeCell ref="L173:M173"/>
    <mergeCell ref="AP173:AQ173"/>
    <mergeCell ref="A166:B166"/>
    <mergeCell ref="D166:J166"/>
    <mergeCell ref="L166:M166"/>
    <mergeCell ref="AP166:AQ166"/>
    <mergeCell ref="A168:B168"/>
    <mergeCell ref="D168:J168"/>
    <mergeCell ref="L168:M168"/>
    <mergeCell ref="AP168:AQ168"/>
    <mergeCell ref="A162:B162"/>
    <mergeCell ref="D162:J162"/>
    <mergeCell ref="L162:M162"/>
    <mergeCell ref="AP162:AQ162"/>
    <mergeCell ref="A164:B164"/>
    <mergeCell ref="D164:J164"/>
    <mergeCell ref="L164:M164"/>
    <mergeCell ref="AP164:AQ164"/>
    <mergeCell ref="A158:B158"/>
    <mergeCell ref="D158:J158"/>
    <mergeCell ref="L158:M158"/>
    <mergeCell ref="AP158:AQ158"/>
    <mergeCell ref="A160:B160"/>
    <mergeCell ref="D160:J160"/>
    <mergeCell ref="L160:M160"/>
    <mergeCell ref="AP160:AQ160"/>
    <mergeCell ref="A154:B154"/>
    <mergeCell ref="D154:J154"/>
    <mergeCell ref="L154:M154"/>
    <mergeCell ref="AP154:AQ154"/>
    <mergeCell ref="A156:B156"/>
    <mergeCell ref="D156:J156"/>
    <mergeCell ref="L156:M156"/>
    <mergeCell ref="AP156:AQ156"/>
    <mergeCell ref="A150:B150"/>
    <mergeCell ref="D150:J150"/>
    <mergeCell ref="L150:M150"/>
    <mergeCell ref="AP150:AQ150"/>
    <mergeCell ref="A152:B152"/>
    <mergeCell ref="D152:J152"/>
    <mergeCell ref="L152:M152"/>
    <mergeCell ref="AP152:AQ152"/>
    <mergeCell ref="A146:B146"/>
    <mergeCell ref="D146:J146"/>
    <mergeCell ref="L146:M146"/>
    <mergeCell ref="AP146:AQ146"/>
    <mergeCell ref="A148:B148"/>
    <mergeCell ref="D148:J148"/>
    <mergeCell ref="L148:M148"/>
    <mergeCell ref="AP148:AQ148"/>
    <mergeCell ref="A142:B142"/>
    <mergeCell ref="D142:J142"/>
    <mergeCell ref="L142:M142"/>
    <mergeCell ref="AP142:AQ142"/>
    <mergeCell ref="A144:B144"/>
    <mergeCell ref="D144:J144"/>
    <mergeCell ref="L144:M144"/>
    <mergeCell ref="AP144:AQ144"/>
    <mergeCell ref="A138:B138"/>
    <mergeCell ref="D138:J138"/>
    <mergeCell ref="L138:M138"/>
    <mergeCell ref="AP138:AQ138"/>
    <mergeCell ref="A140:B140"/>
    <mergeCell ref="D140:J140"/>
    <mergeCell ref="L140:M140"/>
    <mergeCell ref="AP140:AQ140"/>
    <mergeCell ref="A134:B134"/>
    <mergeCell ref="D134:J134"/>
    <mergeCell ref="L134:M134"/>
    <mergeCell ref="AP134:AQ134"/>
    <mergeCell ref="A136:B136"/>
    <mergeCell ref="D136:J136"/>
    <mergeCell ref="L136:M136"/>
    <mergeCell ref="AP136:AQ136"/>
    <mergeCell ref="A128:B128"/>
    <mergeCell ref="D128:J128"/>
    <mergeCell ref="L128:M128"/>
    <mergeCell ref="AP128:AQ128"/>
    <mergeCell ref="AP130:AQ130"/>
    <mergeCell ref="A132:B132"/>
    <mergeCell ref="D132:J132"/>
    <mergeCell ref="L132:M132"/>
    <mergeCell ref="AP132:AQ132"/>
    <mergeCell ref="A124:B124"/>
    <mergeCell ref="D124:J124"/>
    <mergeCell ref="L124:M124"/>
    <mergeCell ref="AP124:AQ124"/>
    <mergeCell ref="A126:B126"/>
    <mergeCell ref="D126:J126"/>
    <mergeCell ref="L126:M126"/>
    <mergeCell ref="AP126:AQ126"/>
    <mergeCell ref="A121:B121"/>
    <mergeCell ref="D121:J121"/>
    <mergeCell ref="L121:M121"/>
    <mergeCell ref="AP121:AQ121"/>
    <mergeCell ref="A123:B123"/>
    <mergeCell ref="D123:J123"/>
    <mergeCell ref="L123:M123"/>
    <mergeCell ref="AP123:AQ123"/>
    <mergeCell ref="A117:B117"/>
    <mergeCell ref="D117:J117"/>
    <mergeCell ref="L117:M117"/>
    <mergeCell ref="AP117:AQ117"/>
    <mergeCell ref="A119:B119"/>
    <mergeCell ref="D119:J119"/>
    <mergeCell ref="L119:M119"/>
    <mergeCell ref="AP119:AQ119"/>
    <mergeCell ref="A113:B113"/>
    <mergeCell ref="D113:J113"/>
    <mergeCell ref="L113:M113"/>
    <mergeCell ref="AP113:AQ113"/>
    <mergeCell ref="A115:B115"/>
    <mergeCell ref="D115:J115"/>
    <mergeCell ref="L115:M115"/>
    <mergeCell ref="AP115:AQ115"/>
    <mergeCell ref="A109:B109"/>
    <mergeCell ref="D109:J109"/>
    <mergeCell ref="L109:M109"/>
    <mergeCell ref="AP109:AQ109"/>
    <mergeCell ref="A111:B111"/>
    <mergeCell ref="D111:J111"/>
    <mergeCell ref="L111:M111"/>
    <mergeCell ref="AP111:AQ111"/>
    <mergeCell ref="A105:B105"/>
    <mergeCell ref="D105:J105"/>
    <mergeCell ref="L105:M105"/>
    <mergeCell ref="AP105:AQ105"/>
    <mergeCell ref="A107:B107"/>
    <mergeCell ref="D107:J107"/>
    <mergeCell ref="L107:M107"/>
    <mergeCell ref="AP107:AQ107"/>
    <mergeCell ref="A101:B101"/>
    <mergeCell ref="D101:J101"/>
    <mergeCell ref="L101:M101"/>
    <mergeCell ref="AP101:AQ101"/>
    <mergeCell ref="A103:B103"/>
    <mergeCell ref="D103:J103"/>
    <mergeCell ref="L103:M103"/>
    <mergeCell ref="AP103:AQ103"/>
    <mergeCell ref="A97:B97"/>
    <mergeCell ref="D97:J97"/>
    <mergeCell ref="L97:M97"/>
    <mergeCell ref="AP97:AQ97"/>
    <mergeCell ref="A99:B99"/>
    <mergeCell ref="D99:J99"/>
    <mergeCell ref="L99:M99"/>
    <mergeCell ref="AP99:AQ99"/>
    <mergeCell ref="A93:B93"/>
    <mergeCell ref="D93:J93"/>
    <mergeCell ref="L93:M93"/>
    <mergeCell ref="AP93:AQ93"/>
    <mergeCell ref="A95:B95"/>
    <mergeCell ref="D95:J95"/>
    <mergeCell ref="L95:M95"/>
    <mergeCell ref="AP95:AQ95"/>
    <mergeCell ref="A89:B89"/>
    <mergeCell ref="D89:J89"/>
    <mergeCell ref="L89:M89"/>
    <mergeCell ref="AP89:AQ89"/>
    <mergeCell ref="A91:B91"/>
    <mergeCell ref="D91:J91"/>
    <mergeCell ref="L91:M91"/>
    <mergeCell ref="AP91:AQ91"/>
    <mergeCell ref="A85:B85"/>
    <mergeCell ref="D85:J85"/>
    <mergeCell ref="L85:M85"/>
    <mergeCell ref="AP85:AQ85"/>
    <mergeCell ref="A87:B87"/>
    <mergeCell ref="D87:J87"/>
    <mergeCell ref="L87:M87"/>
    <mergeCell ref="AP87:AQ87"/>
    <mergeCell ref="A81:B81"/>
    <mergeCell ref="D81:J81"/>
    <mergeCell ref="L81:M81"/>
    <mergeCell ref="AP81:AQ81"/>
    <mergeCell ref="A83:B83"/>
    <mergeCell ref="D83:J83"/>
    <mergeCell ref="L83:M83"/>
    <mergeCell ref="AP83:AQ83"/>
    <mergeCell ref="A77:B77"/>
    <mergeCell ref="D77:J77"/>
    <mergeCell ref="L77:M77"/>
    <mergeCell ref="AP77:AQ77"/>
    <mergeCell ref="A79:B79"/>
    <mergeCell ref="D79:J79"/>
    <mergeCell ref="L79:M79"/>
    <mergeCell ref="AP79:AQ79"/>
    <mergeCell ref="A73:B73"/>
    <mergeCell ref="D73:J73"/>
    <mergeCell ref="L73:M73"/>
    <mergeCell ref="AP73:AQ73"/>
    <mergeCell ref="A75:B75"/>
    <mergeCell ref="D75:J75"/>
    <mergeCell ref="L75:M75"/>
    <mergeCell ref="AP75:AQ75"/>
    <mergeCell ref="A69:B69"/>
    <mergeCell ref="D69:J69"/>
    <mergeCell ref="L69:M69"/>
    <mergeCell ref="AP69:AQ69"/>
    <mergeCell ref="A71:B71"/>
    <mergeCell ref="D71:J71"/>
    <mergeCell ref="L71:M71"/>
    <mergeCell ref="AP71:AQ71"/>
    <mergeCell ref="A65:B65"/>
    <mergeCell ref="D65:J65"/>
    <mergeCell ref="L65:M65"/>
    <mergeCell ref="AP65:AQ65"/>
    <mergeCell ref="A67:B67"/>
    <mergeCell ref="D67:J67"/>
    <mergeCell ref="L67:M67"/>
    <mergeCell ref="AP67:AQ67"/>
    <mergeCell ref="A61:B61"/>
    <mergeCell ref="D61:J61"/>
    <mergeCell ref="L61:M61"/>
    <mergeCell ref="AP61:AQ61"/>
    <mergeCell ref="A63:B63"/>
    <mergeCell ref="D63:J63"/>
    <mergeCell ref="L63:M63"/>
    <mergeCell ref="AP63:AQ63"/>
    <mergeCell ref="A57:B57"/>
    <mergeCell ref="D57:J57"/>
    <mergeCell ref="L57:M57"/>
    <mergeCell ref="AP57:AQ57"/>
    <mergeCell ref="A59:B59"/>
    <mergeCell ref="D59:J59"/>
    <mergeCell ref="L59:M59"/>
    <mergeCell ref="AP59:AQ59"/>
    <mergeCell ref="A53:B53"/>
    <mergeCell ref="D53:J53"/>
    <mergeCell ref="L53:M53"/>
    <mergeCell ref="AP53:AQ53"/>
    <mergeCell ref="A55:B55"/>
    <mergeCell ref="D55:J55"/>
    <mergeCell ref="L55:M55"/>
    <mergeCell ref="AP55:AQ55"/>
    <mergeCell ref="A49:B49"/>
    <mergeCell ref="D49:J49"/>
    <mergeCell ref="L49:M49"/>
    <mergeCell ref="AP49:AQ49"/>
    <mergeCell ref="A51:B51"/>
    <mergeCell ref="D51:J51"/>
    <mergeCell ref="L51:M51"/>
    <mergeCell ref="AP51:AQ51"/>
    <mergeCell ref="A45:B45"/>
    <mergeCell ref="D45:J45"/>
    <mergeCell ref="L45:M45"/>
    <mergeCell ref="AP45:AQ45"/>
    <mergeCell ref="A47:B47"/>
    <mergeCell ref="D47:J47"/>
    <mergeCell ref="L47:M47"/>
    <mergeCell ref="AP47:AQ47"/>
    <mergeCell ref="A41:B41"/>
    <mergeCell ref="D41:J41"/>
    <mergeCell ref="L41:M41"/>
    <mergeCell ref="AP41:AQ41"/>
    <mergeCell ref="A43:B43"/>
    <mergeCell ref="D43:J43"/>
    <mergeCell ref="L43:M43"/>
    <mergeCell ref="AP43:AQ43"/>
    <mergeCell ref="A37:B37"/>
    <mergeCell ref="D37:J37"/>
    <mergeCell ref="L37:M37"/>
    <mergeCell ref="AP37:AQ37"/>
    <mergeCell ref="A39:B39"/>
    <mergeCell ref="D39:J39"/>
    <mergeCell ref="L39:M39"/>
    <mergeCell ref="AP39:AQ39"/>
    <mergeCell ref="A33:B33"/>
    <mergeCell ref="D33:J33"/>
    <mergeCell ref="L33:M33"/>
    <mergeCell ref="AP33:AQ33"/>
    <mergeCell ref="A35:B35"/>
    <mergeCell ref="D35:J35"/>
    <mergeCell ref="L35:M35"/>
    <mergeCell ref="AP35:AQ35"/>
    <mergeCell ref="A29:B29"/>
    <mergeCell ref="D29:J29"/>
    <mergeCell ref="L29:M29"/>
    <mergeCell ref="AP29:AQ29"/>
    <mergeCell ref="A31:B31"/>
    <mergeCell ref="D31:J31"/>
    <mergeCell ref="L31:M31"/>
    <mergeCell ref="AP31:AQ31"/>
    <mergeCell ref="A25:B25"/>
    <mergeCell ref="D25:J25"/>
    <mergeCell ref="L25:M25"/>
    <mergeCell ref="AP25:AQ25"/>
    <mergeCell ref="A27:B27"/>
    <mergeCell ref="D27:J27"/>
    <mergeCell ref="L27:M27"/>
    <mergeCell ref="AP27:AQ27"/>
    <mergeCell ref="A21:B21"/>
    <mergeCell ref="D21:J21"/>
    <mergeCell ref="L21:M21"/>
    <mergeCell ref="AP21:AQ21"/>
    <mergeCell ref="A23:B23"/>
    <mergeCell ref="D23:J23"/>
    <mergeCell ref="L23:M23"/>
    <mergeCell ref="AP23:AQ23"/>
    <mergeCell ref="A17:B17"/>
    <mergeCell ref="D17:J17"/>
    <mergeCell ref="L17:M17"/>
    <mergeCell ref="AP17:AQ17"/>
    <mergeCell ref="A19:B19"/>
    <mergeCell ref="D19:J19"/>
    <mergeCell ref="L19:M19"/>
    <mergeCell ref="AP19:AQ19"/>
    <mergeCell ref="A13:B13"/>
    <mergeCell ref="D13:J13"/>
    <mergeCell ref="L13:M13"/>
    <mergeCell ref="AP13:AQ13"/>
    <mergeCell ref="A15:B15"/>
    <mergeCell ref="D15:J15"/>
    <mergeCell ref="L15:M15"/>
    <mergeCell ref="AP15:AQ15"/>
    <mergeCell ref="A1:AT1"/>
    <mergeCell ref="A3:AT3"/>
    <mergeCell ref="A4:AT4"/>
    <mergeCell ref="A6:AT6"/>
    <mergeCell ref="A11:B11"/>
    <mergeCell ref="D11:J11"/>
    <mergeCell ref="L11:M11"/>
    <mergeCell ref="AP11:AQ11"/>
  </mergeCells>
  <pageMargins left="0.35433070866141736" right="0" top="0.39370078740157483" bottom="0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samenvatting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Albert</dc:creator>
  <cp:lastModifiedBy>Albert</cp:lastModifiedBy>
  <dcterms:created xsi:type="dcterms:W3CDTF">2017-05-08T15:43:02Z</dcterms:created>
  <dcterms:modified xsi:type="dcterms:W3CDTF">2017-05-08T15:43:55Z</dcterms:modified>
</cp:coreProperties>
</file>