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50" i="1" l="1"/>
  <c r="K47" i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J14" i="1" s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46" i="1" l="1"/>
</calcChain>
</file>

<file path=xl/sharedStrings.xml><?xml version="1.0" encoding="utf-8"?>
<sst xmlns="http://schemas.openxmlformats.org/spreadsheetml/2006/main" count="50" uniqueCount="21">
  <si>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</si>
  <si>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</si>
  <si>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</si>
  <si>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</si>
  <si>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</si>
  <si>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MATCH</t>
  </si>
  <si>
    <t>datum:</t>
  </si>
  <si>
    <t>Lokaal:</t>
  </si>
  <si>
    <t>OOSTENDSE BA ( BC 'T OSKE)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</si>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</sst>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5" fillId="0" borderId="0"/>
    <xf numFmtId="0" fontId="3" fillId="0" borderId="0"/>
  </cellStyleXfs>
  <cellXfs count="51">
    <xf numFmtId="0" fontId="0" fillId="0" borderId="0" xfId="0"/>
    <xf numFmtId="0" fontId="4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5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/>
    <xf numFmtId="0" fontId="0" fillId="2" borderId="5" xfId="0" applyFill="1" applyBorder="1"/>
    <xf numFmtId="15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5" xfId="0" applyFont="1" applyFill="1" applyBorder="1" applyAlignment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2" fillId="0" borderId="10" xfId="1" applyFont="1" applyBorder="1" applyAlignment="1">
      <alignment horizontal="center" vertic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" fillId="0" borderId="0" xfId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5" xfId="0" applyBorder="1"/>
    <xf numFmtId="0" fontId="0" fillId="0" borderId="15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left"/>
    </xf>
    <xf numFmtId="0" fontId="3" fillId="0" borderId="0" xfId="0" applyFont="1"/>
  </cellXfs>
  <cellStyles count="6">
    <cellStyle name="Procent 2" xfId="2"/>
    <cellStyle name="Standaard" xfId="0" builtinId="0"/>
    <cellStyle name="Standaard 2" xfId="3"/>
    <cellStyle name="Standaard 2 2" xfId="4"/>
    <cellStyle name="Standaard 3" xfId="1"/>
    <cellStyle name="Standaard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kader%20MB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5"/>
      <sheetName val="gwf3°&amp;4°"/>
      <sheetName val="distrf3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  <cell r="F1" t="str">
            <v>K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  <cell r="F9" t="str">
            <v>K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  <cell r="F19" t="str">
            <v>K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  <cell r="F20" t="str">
            <v>K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  <cell r="F21" t="str">
            <v>K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  <cell r="F22" t="str">
            <v>K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  <cell r="F24" t="str">
            <v>K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  <cell r="F28" t="str">
            <v>K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  <cell r="F29" t="str">
            <v>K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  <cell r="F30" t="str">
            <v>K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  <cell r="F31" t="str">
            <v>K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  <cell r="F32" t="str">
            <v>K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  <cell r="F33" t="str">
            <v>K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  <cell r="F34" t="str">
            <v>K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  <cell r="F36" t="str">
            <v>K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  <cell r="F40" t="str">
            <v>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  <cell r="F41" t="str">
            <v>K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  <cell r="F51" t="str">
            <v>K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  <cell r="F89" t="str">
            <v>K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  <cell r="F93" t="str">
            <v>K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  <cell r="F97" t="str">
            <v>K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  <cell r="F98" t="str">
            <v>K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  <cell r="F99" t="str">
            <v>K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  <cell r="F101" t="str">
            <v>K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  <cell r="F104" t="str">
            <v>K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  <cell r="F108" t="str">
            <v>K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  <cell r="F112" t="str">
            <v>K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  <cell r="F113" t="str">
            <v>K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  <cell r="F116" t="str">
            <v>K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F120" t="str">
            <v>K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  <cell r="F130" t="str">
            <v>K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  <cell r="F133" t="str">
            <v>K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  <cell r="F135" t="str">
            <v>K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  <cell r="F140" t="str">
            <v>K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  <cell r="F144">
            <v>33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  <cell r="F147" t="str">
            <v>K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  <cell r="F148" t="str">
            <v>K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  <cell r="F150" t="str">
            <v>K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  <cell r="F152" t="str">
            <v>K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  <cell r="F157" t="str">
            <v>K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  <cell r="F158" t="str">
            <v>K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  <cell r="F170" t="str">
            <v>K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  <cell r="F191" t="str">
            <v>K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  <cell r="F208">
            <v>8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  <cell r="F237" t="str">
            <v>K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  <cell r="F238" t="str">
            <v>K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  <cell r="F242" t="str">
            <v>K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  <cell r="F243" t="str">
            <v>K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  <cell r="F250" t="str">
            <v>K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  <cell r="F261" t="str">
            <v>K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  <cell r="F270" t="str">
            <v>K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  <cell r="F283" t="str">
            <v>K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  <cell r="F284" t="str">
            <v>K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  <cell r="F289" t="str">
            <v>K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  <cell r="F299" t="str">
            <v>K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  <cell r="F314" t="str">
            <v>K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  <cell r="F410" t="str">
            <v>K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  <cell r="F423">
            <v>13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  <cell r="F428" t="str">
            <v>K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  <cell r="F432" t="str">
            <v>K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  <cell r="F469" t="str">
            <v>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  <cell r="F472" t="str">
            <v>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  <cell r="F475" t="str">
            <v>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  <cell r="F481" t="str">
            <v>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  <cell r="F498" t="str">
            <v>K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  <cell r="F500" t="str">
            <v>K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  <cell r="F505" t="str">
            <v>K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  <cell r="F511" t="str">
            <v>K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  <cell r="F512" t="str">
            <v>K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  <cell r="F522" t="str">
            <v>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  <cell r="F524" t="str">
            <v>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  <cell r="F532" t="str">
            <v>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  <cell r="F533" t="str">
            <v>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  <cell r="F534" t="str">
            <v>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  <cell r="F535" t="str">
            <v>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  <cell r="F542" t="str">
            <v>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  <cell r="F545" t="str">
            <v>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  <cell r="F551" t="str">
            <v>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  <cell r="F554" t="str">
            <v>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  <cell r="F555" t="str">
            <v>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  <cell r="F557" t="str">
            <v>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  <cell r="F560" t="str">
            <v>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  <cell r="F565" t="str">
            <v>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  <cell r="F567" t="str">
            <v>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  <cell r="F568" t="str">
            <v>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  <cell r="F569" t="str">
            <v>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  <cell r="F572" t="str">
            <v>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  <cell r="F573" t="str">
            <v>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  <cell r="F575" t="str">
            <v>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  <cell r="F576" t="str">
            <v>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  <cell r="F577" t="str">
            <v>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  <cell r="F578" t="str">
            <v>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  <cell r="F579" t="str">
            <v>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  <cell r="F583" t="str">
            <v>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  <cell r="F591" t="str">
            <v>K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  <cell r="F598">
            <v>37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  <cell r="F603" t="str">
            <v>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  <cell r="F621" t="str">
            <v>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  <cell r="F624" t="str">
            <v>K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  <cell r="F640" t="str">
            <v>K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  <cell r="F641" t="str">
            <v>K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  <cell r="F643" t="str">
            <v>K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  <cell r="F652" t="str">
            <v>K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  <cell r="F653" t="str">
            <v>K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  <cell r="F655" t="str">
            <v>K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  <cell r="F659" t="str">
            <v>K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  <cell r="F661" t="str">
            <v>K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  <cell r="F663" t="str">
            <v>K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  <cell r="F665" t="str">
            <v>K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  <cell r="F668" t="str">
            <v>K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  <cell r="F670" t="str">
            <v>K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  <cell r="F672" t="str">
            <v>K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  <cell r="F675" t="str">
            <v>K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  <cell r="F676" t="str">
            <v>K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  <cell r="F677" t="str">
            <v>K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  <cell r="F678" t="str">
            <v>K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  <cell r="F682" t="str">
            <v>K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  <cell r="F689" t="str">
            <v>K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  <cell r="F696" t="str">
            <v>K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  <cell r="F698" t="str">
            <v>K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  <cell r="F712" t="str">
            <v>K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  <cell r="F723">
            <v>25</v>
          </cell>
        </row>
        <row r="727">
          <cell r="A727">
            <v>703</v>
          </cell>
          <cell r="D727">
            <v>579</v>
          </cell>
          <cell r="E727">
            <v>8</v>
          </cell>
          <cell r="F727">
            <v>116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  <cell r="F729" t="str">
            <v>Kl.Kaart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5" workbookViewId="0">
      <selection activeCell="L54" sqref="L54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42701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ht="15" x14ac:dyDescent="0.2">
      <c r="A6" s="22" t="s">
        <v>9</v>
      </c>
      <c r="B6" s="23" t="str">
        <f>VLOOKUP(L6,[1]LEDEN!A$1:E$65536,2,FALSE)</f>
        <v>WERBROUCK Luc</v>
      </c>
      <c r="C6" s="22"/>
      <c r="D6" s="22"/>
      <c r="E6" s="22"/>
      <c r="F6" s="22" t="s">
        <v>10</v>
      </c>
      <c r="G6" s="24" t="str">
        <f>VLOOKUP(L6,[1]LEDEN!A$1:E$65536,3,FALSE)</f>
        <v>OS</v>
      </c>
      <c r="H6" s="24" t="str">
        <f>VLOOKUP(L6,[1]LEDEN!A$1:F$65536,3,FALSE)</f>
        <v>OS</v>
      </c>
      <c r="I6" s="22"/>
      <c r="J6" s="22"/>
      <c r="K6" s="22"/>
      <c r="L6" s="25">
        <v>4133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BAELE Edmond</v>
      </c>
      <c r="D9" s="32"/>
      <c r="E9" s="32"/>
      <c r="F9" s="30">
        <v>2</v>
      </c>
      <c r="G9" s="30"/>
      <c r="H9" s="30">
        <v>50</v>
      </c>
      <c r="I9" s="30">
        <v>26</v>
      </c>
      <c r="J9" s="33">
        <f t="shared" ref="J9:J14" si="0">ROUNDDOWN(H9/I9,2)</f>
        <v>1.92</v>
      </c>
      <c r="K9" s="30">
        <v>13</v>
      </c>
      <c r="L9" s="34"/>
      <c r="N9" s="35">
        <v>8897</v>
      </c>
    </row>
    <row r="10" spans="1:14" ht="15" customHeight="1" x14ac:dyDescent="0.2">
      <c r="B10" s="30">
        <v>2</v>
      </c>
      <c r="C10" s="31" t="str">
        <f>VLOOKUP(N10,[1]LEDEN!A$1:E$65536,2,FALSE)</f>
        <v>WUYTACK Gunther</v>
      </c>
      <c r="D10" s="32"/>
      <c r="E10" s="32"/>
      <c r="F10" s="30">
        <v>2</v>
      </c>
      <c r="G10" s="30"/>
      <c r="H10" s="30">
        <v>50</v>
      </c>
      <c r="I10" s="30">
        <v>20</v>
      </c>
      <c r="J10" s="33">
        <f t="shared" si="0"/>
        <v>2.5</v>
      </c>
      <c r="K10" s="30">
        <v>9</v>
      </c>
      <c r="L10" s="36">
        <v>1</v>
      </c>
      <c r="N10" s="35">
        <v>9533</v>
      </c>
    </row>
    <row r="11" spans="1:14" ht="15" customHeight="1" x14ac:dyDescent="0.2">
      <c r="B11" s="30">
        <v>3</v>
      </c>
      <c r="C11" s="31" t="str">
        <f>VLOOKUP(N11,[1]LEDEN!A$1:E$65536,2,FALSE)</f>
        <v>HOUTHAEVE Jean-Marie</v>
      </c>
      <c r="D11" s="32"/>
      <c r="E11" s="32"/>
      <c r="F11" s="30">
        <v>2</v>
      </c>
      <c r="G11" s="30"/>
      <c r="H11" s="30">
        <v>50</v>
      </c>
      <c r="I11" s="30">
        <v>16</v>
      </c>
      <c r="J11" s="33">
        <f t="shared" si="0"/>
        <v>3.12</v>
      </c>
      <c r="K11" s="30">
        <v>10</v>
      </c>
      <c r="L11" s="37"/>
      <c r="N11" s="35">
        <v>4776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7"/>
      <c r="N12" s="38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7"/>
      <c r="N13" s="38"/>
    </row>
    <row r="14" spans="1:14" ht="15" customHeight="1" x14ac:dyDescent="0.2">
      <c r="A14" s="38"/>
      <c r="B14" s="39"/>
      <c r="C14" s="38"/>
      <c r="D14" s="38"/>
      <c r="E14" s="38" t="s">
        <v>18</v>
      </c>
      <c r="F14" s="40">
        <f>SUM(F9:F13)</f>
        <v>6</v>
      </c>
      <c r="G14" s="40">
        <f>SUM(G9:G13)</f>
        <v>0</v>
      </c>
      <c r="H14" s="40">
        <f>SUM(H9:H13)</f>
        <v>150</v>
      </c>
      <c r="I14" s="40">
        <f>SUM(I9:I13)</f>
        <v>62</v>
      </c>
      <c r="J14" s="41">
        <f t="shared" si="0"/>
        <v>2.41</v>
      </c>
      <c r="K14" s="40">
        <f>MAX(K9:K13)</f>
        <v>13</v>
      </c>
      <c r="L14" s="37"/>
      <c r="M14" s="42"/>
      <c r="N14" s="38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5"/>
      <c r="N15" s="38"/>
    </row>
    <row r="16" spans="1:14" ht="7.5" customHeight="1" x14ac:dyDescent="0.2">
      <c r="N16" s="38"/>
    </row>
    <row r="17" spans="1:14" ht="15" x14ac:dyDescent="0.2">
      <c r="A17" s="22" t="s">
        <v>9</v>
      </c>
      <c r="B17" s="23" t="str">
        <f>VLOOKUP(L17,[1]LEDEN!A$1:E$65536,2,FALSE)</f>
        <v>HOUTHAEVE Jean-Marie</v>
      </c>
      <c r="C17" s="22"/>
      <c r="D17" s="22"/>
      <c r="E17" s="22"/>
      <c r="F17" s="22" t="s">
        <v>10</v>
      </c>
      <c r="G17" s="24" t="str">
        <f>VLOOKUP(L17,[1]LEDEN!A$1:E$65536,3,FALSE)</f>
        <v>DOS</v>
      </c>
      <c r="H17" s="24" t="str">
        <f>VLOOKUP(L17,[1]LEDEN!A$1:F$65536,3,FALSE)</f>
        <v>DOS</v>
      </c>
      <c r="I17" s="22"/>
      <c r="J17" s="22"/>
      <c r="K17" s="22"/>
      <c r="L17" s="25">
        <v>4776</v>
      </c>
      <c r="N17" s="38"/>
    </row>
    <row r="18" spans="1:14" ht="6" customHeight="1" x14ac:dyDescent="0.2">
      <c r="N18" s="38"/>
    </row>
    <row r="19" spans="1:14" x14ac:dyDescent="0.2">
      <c r="F19" s="27" t="s">
        <v>11</v>
      </c>
      <c r="G19" s="27" t="s">
        <v>12</v>
      </c>
      <c r="H19" s="27"/>
      <c r="I19" s="27" t="s">
        <v>14</v>
      </c>
      <c r="J19" s="29" t="s">
        <v>15</v>
      </c>
      <c r="K19" s="27" t="s">
        <v>16</v>
      </c>
      <c r="L19" s="27" t="s">
        <v>17</v>
      </c>
      <c r="N19" s="38"/>
    </row>
    <row r="20" spans="1:14" ht="15" x14ac:dyDescent="0.2">
      <c r="B20" s="30">
        <v>1</v>
      </c>
      <c r="C20" s="31" t="str">
        <f>VLOOKUP(N20,[1]LEDEN!A$1:E$65536,2,FALSE)</f>
        <v>WUYTACK Gunther</v>
      </c>
      <c r="D20" s="32"/>
      <c r="E20" s="32"/>
      <c r="F20" s="30">
        <v>2</v>
      </c>
      <c r="G20" s="30"/>
      <c r="H20" s="30">
        <v>50</v>
      </c>
      <c r="I20" s="30">
        <v>23</v>
      </c>
      <c r="J20" s="33">
        <f t="shared" ref="J20:J25" si="1">ROUNDDOWN(H20/I20,2)</f>
        <v>2.17</v>
      </c>
      <c r="K20" s="30">
        <v>10</v>
      </c>
      <c r="L20" s="36">
        <v>2</v>
      </c>
      <c r="N20" s="35">
        <v>9533</v>
      </c>
    </row>
    <row r="21" spans="1:14" ht="12.75" customHeight="1" x14ac:dyDescent="0.2">
      <c r="B21" s="30">
        <v>2</v>
      </c>
      <c r="C21" s="31" t="str">
        <f>VLOOKUP(N21,[1]LEDEN!A$1:E$65536,2,FALSE)</f>
        <v>BAELE Edmond</v>
      </c>
      <c r="D21" s="32"/>
      <c r="E21" s="32"/>
      <c r="F21" s="30">
        <v>0</v>
      </c>
      <c r="G21" s="30"/>
      <c r="H21" s="30">
        <v>48</v>
      </c>
      <c r="I21" s="30">
        <v>18</v>
      </c>
      <c r="J21" s="33">
        <f t="shared" si="1"/>
        <v>2.66</v>
      </c>
      <c r="K21" s="30">
        <v>9</v>
      </c>
      <c r="L21" s="37"/>
      <c r="N21" s="35">
        <v>8897</v>
      </c>
    </row>
    <row r="22" spans="1:14" ht="12.75" customHeight="1" x14ac:dyDescent="0.2">
      <c r="B22" s="30">
        <v>3</v>
      </c>
      <c r="C22" s="31" t="str">
        <f>VLOOKUP(N22,[1]LEDEN!A$1:E$65536,2,FALSE)</f>
        <v>WERBROUCK Luc</v>
      </c>
      <c r="D22" s="32"/>
      <c r="E22" s="32"/>
      <c r="F22" s="30">
        <v>0</v>
      </c>
      <c r="G22" s="30"/>
      <c r="H22" s="30">
        <v>34</v>
      </c>
      <c r="I22" s="30">
        <v>16</v>
      </c>
      <c r="J22" s="33">
        <f t="shared" si="1"/>
        <v>2.12</v>
      </c>
      <c r="K22" s="30">
        <v>7</v>
      </c>
      <c r="L22" s="37"/>
      <c r="N22" s="35">
        <v>4133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7"/>
      <c r="N23" s="38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7"/>
      <c r="N24" s="38"/>
    </row>
    <row r="25" spans="1:14" x14ac:dyDescent="0.2">
      <c r="A25" s="38"/>
      <c r="B25" s="39"/>
      <c r="C25" s="38"/>
      <c r="D25" s="38"/>
      <c r="E25" s="38" t="s">
        <v>18</v>
      </c>
      <c r="F25" s="40">
        <f>SUM(F20:F24)</f>
        <v>2</v>
      </c>
      <c r="G25" s="40">
        <f>SUM(G20:G24)</f>
        <v>0</v>
      </c>
      <c r="H25" s="40">
        <f>SUM(H20:H24)</f>
        <v>132</v>
      </c>
      <c r="I25" s="40">
        <f>SUM(I20:I24)</f>
        <v>57</v>
      </c>
      <c r="J25" s="41">
        <f t="shared" si="1"/>
        <v>2.31</v>
      </c>
      <c r="K25" s="40">
        <f>MAX(K20:K24)</f>
        <v>10</v>
      </c>
      <c r="L25" s="45"/>
      <c r="N25" s="38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  <c r="N26" s="38"/>
    </row>
    <row r="27" spans="1:14" ht="3.75" customHeight="1" x14ac:dyDescent="0.2">
      <c r="N27" s="38"/>
    </row>
    <row r="28" spans="1:14" ht="15" x14ac:dyDescent="0.2">
      <c r="A28" s="22" t="s">
        <v>9</v>
      </c>
      <c r="B28" s="23" t="str">
        <f>VLOOKUP(L28,[1]LEDEN!A$1:E$65536,2,FALSE)</f>
        <v>WUYTACK Gunther</v>
      </c>
      <c r="C28" s="22"/>
      <c r="D28" s="22"/>
      <c r="E28" s="22"/>
      <c r="F28" s="22" t="s">
        <v>10</v>
      </c>
      <c r="G28" s="24" t="str">
        <f>VLOOKUP(L28,[1]LEDEN!A$1:E$65536,3,FALSE)</f>
        <v>KGV</v>
      </c>
      <c r="H28" s="24" t="str">
        <f>VLOOKUP(L28,[1]LEDEN!A$1:F$65536,3,FALSE)</f>
        <v>KGV</v>
      </c>
      <c r="I28" s="22"/>
      <c r="J28" s="22"/>
      <c r="K28" s="22"/>
      <c r="L28" s="25">
        <v>9533</v>
      </c>
      <c r="N28" s="38"/>
    </row>
    <row r="29" spans="1:14" ht="7.5" customHeight="1" x14ac:dyDescent="0.2">
      <c r="N29" s="38"/>
    </row>
    <row r="30" spans="1:14" x14ac:dyDescent="0.2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  <c r="N30" s="38"/>
    </row>
    <row r="31" spans="1:14" ht="15" x14ac:dyDescent="0.2">
      <c r="B31" s="30">
        <v>1</v>
      </c>
      <c r="C31" s="31" t="str">
        <f>VLOOKUP(N31,[1]LEDEN!A$1:E$65536,2,FALSE)</f>
        <v>HOUTHAEVE Jean-Marie</v>
      </c>
      <c r="D31" s="32"/>
      <c r="E31" s="32"/>
      <c r="F31" s="30">
        <v>0</v>
      </c>
      <c r="G31" s="30"/>
      <c r="H31" s="30">
        <v>44</v>
      </c>
      <c r="I31" s="30">
        <v>23</v>
      </c>
      <c r="J31" s="33">
        <f t="shared" ref="J31:J36" si="2">ROUNDDOWN(H31/I31,2)</f>
        <v>1.91</v>
      </c>
      <c r="K31" s="30">
        <v>8</v>
      </c>
      <c r="L31" s="36">
        <v>3</v>
      </c>
      <c r="N31" s="35">
        <v>4776</v>
      </c>
    </row>
    <row r="32" spans="1:14" ht="12.75" customHeight="1" x14ac:dyDescent="0.2">
      <c r="B32" s="30">
        <v>2</v>
      </c>
      <c r="C32" s="31" t="str">
        <f>VLOOKUP(N32,[1]LEDEN!A$1:E$65536,2,FALSE)</f>
        <v>WERBROUCK Luc</v>
      </c>
      <c r="D32" s="32"/>
      <c r="E32" s="32"/>
      <c r="F32" s="30">
        <v>0</v>
      </c>
      <c r="G32" s="30"/>
      <c r="H32" s="30">
        <v>33</v>
      </c>
      <c r="I32" s="30">
        <v>20</v>
      </c>
      <c r="J32" s="33">
        <f t="shared" si="2"/>
        <v>1.65</v>
      </c>
      <c r="K32" s="30">
        <v>5</v>
      </c>
      <c r="L32" s="37"/>
      <c r="N32" s="35">
        <v>4133</v>
      </c>
    </row>
    <row r="33" spans="1:14" ht="12.75" customHeight="1" x14ac:dyDescent="0.2">
      <c r="B33" s="30">
        <v>3</v>
      </c>
      <c r="C33" s="31" t="str">
        <f>VLOOKUP(N33,[1]LEDEN!A$1:E$65536,2,FALSE)</f>
        <v>BAELE Edmond</v>
      </c>
      <c r="D33" s="32"/>
      <c r="E33" s="32"/>
      <c r="F33" s="30">
        <v>2</v>
      </c>
      <c r="G33" s="30"/>
      <c r="H33" s="30">
        <v>50</v>
      </c>
      <c r="I33" s="30">
        <v>17</v>
      </c>
      <c r="J33" s="33">
        <f t="shared" si="2"/>
        <v>2.94</v>
      </c>
      <c r="K33" s="30">
        <v>14</v>
      </c>
      <c r="L33" s="37"/>
      <c r="N33" s="35">
        <v>8897</v>
      </c>
    </row>
    <row r="34" spans="1:14" hidden="1" x14ac:dyDescent="0.2">
      <c r="B34" s="30">
        <v>3</v>
      </c>
      <c r="C34" s="31" t="e">
        <f>VLOOKUP(N34,[1]LEDEN!A$1:E$65536,2,FALSE)</f>
        <v>#N/A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37"/>
      <c r="N34" s="38"/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7"/>
      <c r="N35" s="38"/>
    </row>
    <row r="36" spans="1:14" x14ac:dyDescent="0.2">
      <c r="A36" s="38"/>
      <c r="B36" s="39"/>
      <c r="C36" s="38"/>
      <c r="D36" s="38"/>
      <c r="E36" s="38" t="s">
        <v>18</v>
      </c>
      <c r="F36" s="40">
        <f>SUM(F31:F35)</f>
        <v>2</v>
      </c>
      <c r="G36" s="40">
        <f>SUM(G31:G35)</f>
        <v>0</v>
      </c>
      <c r="H36" s="40">
        <f>SUM(H31:H35)</f>
        <v>127</v>
      </c>
      <c r="I36" s="40">
        <f>SUM(I31:I35)</f>
        <v>60</v>
      </c>
      <c r="J36" s="41">
        <f t="shared" si="2"/>
        <v>2.11</v>
      </c>
      <c r="K36" s="40">
        <f>MAX(K31:K35)</f>
        <v>14</v>
      </c>
      <c r="L36" s="45"/>
      <c r="N36" s="38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  <c r="N37" s="38"/>
    </row>
    <row r="38" spans="1:14" ht="6" customHeight="1" x14ac:dyDescent="0.2">
      <c r="N38" s="38"/>
    </row>
    <row r="39" spans="1:14" ht="13.5" customHeight="1" x14ac:dyDescent="0.2">
      <c r="A39" s="22" t="s">
        <v>9</v>
      </c>
      <c r="B39" s="23" t="str">
        <f>VLOOKUP(L39,[1]LEDEN!A$1:E$65536,2,FALSE)</f>
        <v>BAELE Edmond</v>
      </c>
      <c r="C39" s="22"/>
      <c r="D39" s="22"/>
      <c r="E39" s="22"/>
      <c r="F39" s="22" t="s">
        <v>10</v>
      </c>
      <c r="G39" s="24" t="str">
        <f>VLOOKUP(L39,[1]LEDEN!A$1:E$65536,3,FALSE)</f>
        <v>K.BCAW</v>
      </c>
      <c r="H39" s="24" t="str">
        <f>VLOOKUP(L39,[1]LEDEN!A$1:F$65536,3,FALSE)</f>
        <v>K.BCAW</v>
      </c>
      <c r="I39" s="22"/>
      <c r="J39" s="22"/>
      <c r="K39" s="22"/>
      <c r="L39" s="25">
        <v>8897</v>
      </c>
      <c r="N39" s="38"/>
    </row>
    <row r="40" spans="1:14" x14ac:dyDescent="0.2">
      <c r="N40" s="38"/>
    </row>
    <row r="41" spans="1:14" x14ac:dyDescent="0.2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 t="s">
        <v>16</v>
      </c>
      <c r="L41" s="27" t="s">
        <v>17</v>
      </c>
      <c r="N41" s="38"/>
    </row>
    <row r="42" spans="1:14" ht="15" x14ac:dyDescent="0.2">
      <c r="B42" s="30">
        <v>1</v>
      </c>
      <c r="C42" s="31" t="str">
        <f>VLOOKUP(N42,[1]LEDEN!A$1:E$65536,2,FALSE)</f>
        <v>WERBROUCK Luc</v>
      </c>
      <c r="D42" s="32"/>
      <c r="E42" s="32"/>
      <c r="F42" s="30">
        <v>0</v>
      </c>
      <c r="G42" s="30"/>
      <c r="H42" s="30">
        <v>32</v>
      </c>
      <c r="I42" s="30">
        <v>26</v>
      </c>
      <c r="J42" s="33">
        <f t="shared" ref="J42:J47" si="3">ROUNDDOWN(H42/I42,2)</f>
        <v>1.23</v>
      </c>
      <c r="K42" s="30">
        <v>6</v>
      </c>
      <c r="L42" s="36">
        <v>4</v>
      </c>
      <c r="N42" s="35">
        <v>4133</v>
      </c>
    </row>
    <row r="43" spans="1:14" ht="12.75" customHeight="1" x14ac:dyDescent="0.2">
      <c r="B43" s="30">
        <v>2</v>
      </c>
      <c r="C43" s="31" t="str">
        <f>VLOOKUP(N43,[1]LEDEN!A$1:E$65536,2,FALSE)</f>
        <v>HOUTHAEVE Jean-Marie</v>
      </c>
      <c r="D43" s="32"/>
      <c r="E43" s="32"/>
      <c r="F43" s="30">
        <v>2</v>
      </c>
      <c r="G43" s="30"/>
      <c r="H43" s="30">
        <v>50</v>
      </c>
      <c r="I43" s="30">
        <v>18</v>
      </c>
      <c r="J43" s="33">
        <f t="shared" si="3"/>
        <v>2.77</v>
      </c>
      <c r="K43" s="30">
        <v>8</v>
      </c>
      <c r="L43" s="37"/>
      <c r="N43" s="35">
        <v>4776</v>
      </c>
    </row>
    <row r="44" spans="1:14" ht="12.75" customHeight="1" x14ac:dyDescent="0.2">
      <c r="B44" s="30">
        <v>3</v>
      </c>
      <c r="C44" s="31" t="str">
        <f>VLOOKUP(N44,[1]LEDEN!A$1:E$65536,2,FALSE)</f>
        <v>WUYTACK Gunther</v>
      </c>
      <c r="D44" s="32"/>
      <c r="E44" s="32"/>
      <c r="F44" s="30">
        <v>0</v>
      </c>
      <c r="G44" s="30"/>
      <c r="H44" s="30">
        <v>42</v>
      </c>
      <c r="I44" s="30">
        <v>17</v>
      </c>
      <c r="J44" s="33">
        <f t="shared" si="3"/>
        <v>2.4700000000000002</v>
      </c>
      <c r="K44" s="30">
        <v>13</v>
      </c>
      <c r="L44" s="37"/>
      <c r="N44" s="35">
        <v>9533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7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7"/>
    </row>
    <row r="47" spans="1:14" x14ac:dyDescent="0.2">
      <c r="A47" s="38"/>
      <c r="B47" s="39"/>
      <c r="C47" s="38"/>
      <c r="D47" s="38"/>
      <c r="E47" s="38" t="s">
        <v>18</v>
      </c>
      <c r="F47" s="40">
        <f>SUM(F42:F46)</f>
        <v>2</v>
      </c>
      <c r="G47" s="40">
        <f>SUM(G42:G46)</f>
        <v>0</v>
      </c>
      <c r="H47" s="40">
        <f>SUM(H42:H46)</f>
        <v>124</v>
      </c>
      <c r="I47" s="40">
        <f>SUM(I42:I46)</f>
        <v>61</v>
      </c>
      <c r="J47" s="41">
        <f t="shared" si="3"/>
        <v>2.0299999999999998</v>
      </c>
      <c r="K47" s="40">
        <f>MAX(K42:K46)</f>
        <v>13</v>
      </c>
      <c r="L47" s="45"/>
    </row>
    <row r="48" spans="1:14" ht="4.5" customHeight="1" thickBot="1" x14ac:dyDescent="0.25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3:13" ht="6" customHeight="1" x14ac:dyDescent="0.2"/>
    <row r="50" spans="3:13" ht="15.75" x14ac:dyDescent="0.25">
      <c r="C50" s="46">
        <f ca="1">TODAY()</f>
        <v>42702</v>
      </c>
      <c r="D50" s="47"/>
      <c r="I50" s="48"/>
      <c r="J50" s="49" t="s">
        <v>19</v>
      </c>
      <c r="K50" s="49"/>
      <c r="L50" s="49"/>
      <c r="M50" s="49"/>
    </row>
    <row r="51" spans="3:13" x14ac:dyDescent="0.2">
      <c r="J51" s="50" t="s">
        <v>20</v>
      </c>
    </row>
  </sheetData>
  <sheetCalcPr fullCalcOnLoad="1"/>
  <mergeCells count="7">
    <mergeCell ref="C3:D3"/>
    <mergeCell ref="L10:L15"/>
    <mergeCell ref="L20:L25"/>
    <mergeCell ref="L31:L36"/>
    <mergeCell ref="L42:L47"/>
    <mergeCell ref="C50:D50"/>
    <mergeCell ref="J50:M50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2016-11-28T09:50:47Z</dcterms:created>
  <dcterms:modified xsi:type="dcterms:W3CDTF">2016-11-28T09:51:22Z</dcterms:modified>
</cp:coreProperties>
</file>