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12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D74" i="1" l="1"/>
  <c r="K69" i="1"/>
  <c r="I69" i="1"/>
  <c r="G69" i="1"/>
  <c r="F69" i="1"/>
  <c r="H68" i="1"/>
  <c r="J68" i="1" s="1"/>
  <c r="C68" i="1"/>
  <c r="H67" i="1"/>
  <c r="J67" i="1" s="1"/>
  <c r="C67" i="1"/>
  <c r="J66" i="1"/>
  <c r="H66" i="1"/>
  <c r="C66" i="1"/>
  <c r="H65" i="1"/>
  <c r="J65" i="1" s="1"/>
  <c r="C65" i="1"/>
  <c r="H64" i="1"/>
  <c r="H69" i="1" s="1"/>
  <c r="J69" i="1" s="1"/>
  <c r="C64" i="1"/>
  <c r="G61" i="1"/>
  <c r="B61" i="1"/>
  <c r="K58" i="1"/>
  <c r="I58" i="1"/>
  <c r="G58" i="1"/>
  <c r="F58" i="1"/>
  <c r="H57" i="1"/>
  <c r="J57" i="1" s="1"/>
  <c r="C57" i="1"/>
  <c r="J56" i="1"/>
  <c r="H56" i="1"/>
  <c r="C56" i="1"/>
  <c r="H55" i="1"/>
  <c r="J55" i="1" s="1"/>
  <c r="C55" i="1"/>
  <c r="J54" i="1"/>
  <c r="H54" i="1"/>
  <c r="C54" i="1"/>
  <c r="J53" i="1"/>
  <c r="H53" i="1"/>
  <c r="H58" i="1" s="1"/>
  <c r="J58" i="1" s="1"/>
  <c r="C53" i="1"/>
  <c r="G50" i="1"/>
  <c r="B50" i="1"/>
  <c r="K47" i="1"/>
  <c r="I47" i="1"/>
  <c r="G47" i="1"/>
  <c r="F47" i="1"/>
  <c r="H46" i="1"/>
  <c r="J46" i="1" s="1"/>
  <c r="C46" i="1"/>
  <c r="H45" i="1"/>
  <c r="J45" i="1" s="1"/>
  <c r="C45" i="1"/>
  <c r="J44" i="1"/>
  <c r="H44" i="1"/>
  <c r="C44" i="1"/>
  <c r="J43" i="1"/>
  <c r="H43" i="1"/>
  <c r="C43" i="1"/>
  <c r="H42" i="1"/>
  <c r="J42" i="1" s="1"/>
  <c r="C42" i="1"/>
  <c r="G39" i="1"/>
  <c r="B39" i="1"/>
  <c r="K36" i="1"/>
  <c r="I36" i="1"/>
  <c r="G36" i="1"/>
  <c r="F36" i="1"/>
  <c r="H35" i="1"/>
  <c r="J35" i="1" s="1"/>
  <c r="C35" i="1"/>
  <c r="J34" i="1"/>
  <c r="H34" i="1"/>
  <c r="C34" i="1"/>
  <c r="J33" i="1"/>
  <c r="H33" i="1"/>
  <c r="C33" i="1"/>
  <c r="H32" i="1"/>
  <c r="J32" i="1" s="1"/>
  <c r="C32" i="1"/>
  <c r="H31" i="1"/>
  <c r="J31" i="1" s="1"/>
  <c r="C31" i="1"/>
  <c r="G28" i="1"/>
  <c r="B28" i="1"/>
  <c r="K25" i="1"/>
  <c r="I25" i="1"/>
  <c r="G25" i="1"/>
  <c r="F25" i="1"/>
  <c r="J24" i="1"/>
  <c r="H24" i="1"/>
  <c r="C24" i="1"/>
  <c r="J23" i="1"/>
  <c r="H23" i="1"/>
  <c r="C23" i="1"/>
  <c r="J22" i="1"/>
  <c r="H22" i="1"/>
  <c r="C22" i="1"/>
  <c r="H21" i="1"/>
  <c r="J21" i="1" s="1"/>
  <c r="C21" i="1"/>
  <c r="J20" i="1"/>
  <c r="H20" i="1"/>
  <c r="H25" i="1" s="1"/>
  <c r="J25" i="1" s="1"/>
  <c r="C20" i="1"/>
  <c r="G17" i="1"/>
  <c r="B17" i="1"/>
  <c r="K14" i="1"/>
  <c r="I14" i="1"/>
  <c r="G14" i="1"/>
  <c r="F14" i="1"/>
  <c r="J13" i="1"/>
  <c r="H13" i="1"/>
  <c r="C13" i="1"/>
  <c r="H12" i="1"/>
  <c r="C12" i="1"/>
  <c r="H11" i="1"/>
  <c r="C11" i="1"/>
  <c r="H10" i="1"/>
  <c r="C10" i="1"/>
  <c r="H9" i="1"/>
  <c r="H14" i="1" s="1"/>
  <c r="J14" i="1" s="1"/>
  <c r="C9" i="1"/>
  <c r="G6" i="1"/>
  <c r="B6" i="1"/>
  <c r="J64" i="1" l="1"/>
  <c r="H47" i="1"/>
  <c r="J47" i="1" s="1"/>
  <c r="H36" i="1"/>
  <c r="J36" i="1" s="1"/>
</calcChain>
</file>

<file path=xl/sharedStrings.xml><?xml version="1.0" encoding="utf-8"?>
<sst xmlns="http://schemas.openxmlformats.org/spreadsheetml/2006/main" count="71" uniqueCount="25">
  <si>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</si>
  <si>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</si>
  <si>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</si>
  <si>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</si>
  <si>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1 &amp; 2° KLASSE VRIJSPEL </t>
  </si>
  <si>
    <t xml:space="preserve">        KLEIN</t>
  </si>
  <si>
    <t>datum:</t>
  </si>
  <si>
    <t>27&amp; 28 dec 2014</t>
  </si>
  <si>
    <t>Lokaal:</t>
  </si>
  <si>
    <t>K.BC GILDEVRIENDEN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</si>
  <si>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</si>
  <si>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</si>
  <si>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</si>
  <si>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</si>
  <si>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</si>
  <si>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</si>
  <si>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</si>
  <si>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</si>
  <si>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</si>
  <si>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  1°</t>
  </si>
  <si>
    <t>Totaal</t>
  </si>
  <si>
    <t>MG</t>
  </si>
  <si>
    <t xml:space="preserve">   </t>
  </si>
  <si>
    <t>OG</t>
  </si>
  <si>
    <t>DSB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</si>
</sst>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1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2" fillId="0" borderId="0" xfId="0" applyFont="1" applyBorder="1"/>
    <xf numFmtId="0" fontId="11" fillId="0" borderId="14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8" fillId="0" borderId="7" xfId="0" applyFont="1" applyBorder="1"/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0" fillId="0" borderId="0" xfId="0" applyNumberForma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gewestfinales%20vrijspel%20%20KB%20201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8"/>
      <sheetName val="gwf7"/>
      <sheetName val="gwf6"/>
      <sheetName val="gwf5"/>
      <sheetName val="gwf4"/>
      <sheetName val="gwf3"/>
      <sheetName val="gwf1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</v>
          </cell>
          <cell r="C51" t="str">
            <v>OS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 xml:space="preserve"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 xml:space="preserve"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 xml:space="preserve"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 xml:space="preserve"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zoomScale="75" workbookViewId="0">
      <selection activeCell="F76" sqref="F76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11</v>
      </c>
      <c r="B6" s="23" t="str">
        <f>VLOOKUP(L6,[1]LEDEN!A$1:E$65536,2,FALSE)</f>
        <v>DE BUSSCHER Walter</v>
      </c>
      <c r="C6" s="22"/>
      <c r="D6" s="22"/>
      <c r="E6" s="22"/>
      <c r="F6" s="22" t="s">
        <v>12</v>
      </c>
      <c r="G6" s="24" t="str">
        <f>VLOOKUP(L6,[1]LEDEN!A$1:E$65536,3,FALSE)</f>
        <v>K.Br</v>
      </c>
      <c r="H6" s="24"/>
      <c r="I6" s="22"/>
      <c r="J6" s="22"/>
      <c r="K6" s="22"/>
      <c r="L6" s="25">
        <v>9062</v>
      </c>
    </row>
    <row r="7" spans="1:14" ht="6" customHeight="1" x14ac:dyDescent="0.2"/>
    <row r="8" spans="1:14" x14ac:dyDescent="0.2">
      <c r="F8" s="26" t="s">
        <v>13</v>
      </c>
      <c r="G8" s="27" t="s">
        <v>14</v>
      </c>
      <c r="H8" s="27">
        <v>2.2999999999999998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4" ht="15" customHeight="1" x14ac:dyDescent="0.2">
      <c r="B9" s="30">
        <v>1</v>
      </c>
      <c r="C9" s="31" t="str">
        <f>VLOOKUP(N9,[1]LEDEN!A$1:E$65536,2,FALSE)</f>
        <v>WAEM Kris</v>
      </c>
      <c r="D9" s="32"/>
      <c r="E9" s="32"/>
      <c r="F9" s="30">
        <v>2</v>
      </c>
      <c r="G9" s="30">
        <v>160</v>
      </c>
      <c r="H9" s="30">
        <f>G9/8*7</f>
        <v>140</v>
      </c>
      <c r="I9" s="33">
        <v>11</v>
      </c>
      <c r="J9" s="34">
        <v>12.72</v>
      </c>
      <c r="K9" s="33">
        <v>55</v>
      </c>
      <c r="L9" s="35"/>
      <c r="N9" s="36">
        <v>9082</v>
      </c>
    </row>
    <row r="10" spans="1:14" ht="15" customHeight="1" x14ac:dyDescent="0.2">
      <c r="B10" s="30">
        <v>2</v>
      </c>
      <c r="C10" s="31" t="str">
        <f>VLOOKUP(N10,[1]LEDEN!A$1:E$65536,2,FALSE)</f>
        <v>VAN HEIRSEELE Roger</v>
      </c>
      <c r="D10" s="32"/>
      <c r="E10" s="32"/>
      <c r="F10" s="30">
        <v>2</v>
      </c>
      <c r="G10" s="30">
        <v>160</v>
      </c>
      <c r="H10" s="30">
        <f>G10/8*7</f>
        <v>140</v>
      </c>
      <c r="I10" s="33">
        <v>13</v>
      </c>
      <c r="J10" s="34">
        <v>10.76</v>
      </c>
      <c r="K10" s="33">
        <v>80</v>
      </c>
      <c r="L10" s="37">
        <v>1</v>
      </c>
      <c r="N10" s="38">
        <v>9260</v>
      </c>
    </row>
    <row r="11" spans="1:14" ht="15" customHeight="1" x14ac:dyDescent="0.2">
      <c r="B11" s="30">
        <v>3</v>
      </c>
      <c r="C11" s="31" t="str">
        <f>VLOOKUP(N11,[1]LEDEN!A$1:E$65536,2,FALSE)</f>
        <v>VAN LAETHEM Rudy</v>
      </c>
      <c r="D11" s="32"/>
      <c r="E11" s="32"/>
      <c r="F11" s="30">
        <v>2</v>
      </c>
      <c r="G11" s="30">
        <v>160</v>
      </c>
      <c r="H11" s="30">
        <f>G11/8*7</f>
        <v>140</v>
      </c>
      <c r="I11" s="33">
        <v>9</v>
      </c>
      <c r="J11" s="34">
        <v>15.54</v>
      </c>
      <c r="K11" s="33">
        <v>38</v>
      </c>
      <c r="L11" s="37"/>
      <c r="N11" s="38">
        <v>5189</v>
      </c>
    </row>
    <row r="12" spans="1:14" ht="15" customHeight="1" x14ac:dyDescent="0.2">
      <c r="B12" s="30">
        <v>4</v>
      </c>
      <c r="C12" s="31" t="str">
        <f>VLOOKUP(N12,[1]LEDEN!A$1:E$65536,2,FALSE)</f>
        <v>NOE Christiaan</v>
      </c>
      <c r="D12" s="32"/>
      <c r="E12" s="32"/>
      <c r="F12" s="30">
        <v>2</v>
      </c>
      <c r="G12" s="30">
        <v>160</v>
      </c>
      <c r="H12" s="30">
        <f>G12/8*7</f>
        <v>140</v>
      </c>
      <c r="I12" s="33">
        <v>17</v>
      </c>
      <c r="J12" s="34">
        <v>8.23</v>
      </c>
      <c r="K12" s="33">
        <v>31</v>
      </c>
      <c r="L12" s="37"/>
      <c r="N12" s="38">
        <v>4231</v>
      </c>
    </row>
    <row r="13" spans="1:14" ht="15" hidden="1" customHeight="1" x14ac:dyDescent="0.2">
      <c r="B13" s="30">
        <v>5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4" t="e">
        <f t="shared" ref="J13:J18" si="0">ROUNDDOWN(H13/I13,2)</f>
        <v>#DIV/0!</v>
      </c>
      <c r="K13" s="30"/>
      <c r="L13" s="37"/>
    </row>
    <row r="14" spans="1:14" ht="15" customHeight="1" x14ac:dyDescent="0.2">
      <c r="A14" s="39"/>
      <c r="B14" s="40"/>
      <c r="C14" s="36" t="s">
        <v>19</v>
      </c>
      <c r="D14" s="39"/>
      <c r="E14" s="39" t="s">
        <v>20</v>
      </c>
      <c r="F14" s="41">
        <f>SUM(F9:F13)</f>
        <v>8</v>
      </c>
      <c r="G14" s="41">
        <f>SUM(G9:G13)</f>
        <v>640</v>
      </c>
      <c r="H14" s="41">
        <f>SUM(H9:H13)</f>
        <v>560</v>
      </c>
      <c r="I14" s="41">
        <f>SUM(I9:I13)</f>
        <v>50</v>
      </c>
      <c r="J14" s="42">
        <f t="shared" si="0"/>
        <v>11.2</v>
      </c>
      <c r="K14" s="41">
        <f>MAX(K9:K13)</f>
        <v>80</v>
      </c>
      <c r="L14" s="43"/>
      <c r="M14" s="44"/>
    </row>
    <row r="15" spans="1:14" ht="8.25" customHeight="1" thickBot="1" x14ac:dyDescent="0.25">
      <c r="A15" s="45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4" ht="7.5" customHeight="1" x14ac:dyDescent="0.2"/>
    <row r="17" spans="1:16" x14ac:dyDescent="0.2">
      <c r="A17" s="22" t="s">
        <v>11</v>
      </c>
      <c r="B17" s="23" t="str">
        <f>VLOOKUP(L17,[1]LEDEN!A$1:E$65536,2,FALSE)</f>
        <v>NOE Christiaan</v>
      </c>
      <c r="C17" s="22"/>
      <c r="D17" s="22"/>
      <c r="E17" s="22"/>
      <c r="F17" s="22" t="s">
        <v>12</v>
      </c>
      <c r="G17" s="24" t="str">
        <f>VLOOKUP(L17,[1]LEDEN!A$1:E$65536,3,FALSE)</f>
        <v>K.ZE</v>
      </c>
      <c r="H17" s="24"/>
      <c r="I17" s="22"/>
      <c r="J17" s="22"/>
      <c r="K17" s="22"/>
      <c r="L17" s="47">
        <v>4231</v>
      </c>
    </row>
    <row r="18" spans="1:16" ht="6" customHeight="1" x14ac:dyDescent="0.2"/>
    <row r="19" spans="1:16" x14ac:dyDescent="0.2">
      <c r="F19" s="26" t="s">
        <v>13</v>
      </c>
      <c r="G19" s="27" t="s">
        <v>14</v>
      </c>
      <c r="H19" s="27">
        <v>2.2999999999999998</v>
      </c>
      <c r="I19" s="28" t="s">
        <v>15</v>
      </c>
      <c r="J19" s="29" t="s">
        <v>16</v>
      </c>
      <c r="K19" s="27" t="s">
        <v>17</v>
      </c>
      <c r="L19" s="27">
        <v>7465</v>
      </c>
    </row>
    <row r="20" spans="1:16" x14ac:dyDescent="0.2">
      <c r="B20" s="30">
        <v>1</v>
      </c>
      <c r="C20" s="31" t="str">
        <f>VLOOKUP(N20,[1]LEDEN!A$1:E$65536,2,FALSE)</f>
        <v>VAN LAETHEM Rudy</v>
      </c>
      <c r="D20" s="32"/>
      <c r="E20" s="32"/>
      <c r="F20" s="48">
        <v>2</v>
      </c>
      <c r="G20" s="33">
        <v>160</v>
      </c>
      <c r="H20" s="30">
        <f>G20/8*7</f>
        <v>140</v>
      </c>
      <c r="I20" s="33">
        <v>25</v>
      </c>
      <c r="J20" s="34">
        <f t="shared" ref="J20:J25" si="1">ROUNDDOWN(H20/I20,2)</f>
        <v>5.6</v>
      </c>
      <c r="K20" s="49">
        <v>62</v>
      </c>
      <c r="L20" s="35"/>
      <c r="N20" s="38">
        <v>5189</v>
      </c>
    </row>
    <row r="21" spans="1:16" x14ac:dyDescent="0.2">
      <c r="B21" s="30">
        <v>2</v>
      </c>
      <c r="C21" s="31" t="str">
        <f>VLOOKUP(N21,[1]LEDEN!A$1:E$65536,2,FALSE)</f>
        <v>WAEM Kris</v>
      </c>
      <c r="D21" s="32"/>
      <c r="E21" s="32"/>
      <c r="F21" s="48">
        <v>2</v>
      </c>
      <c r="G21" s="33">
        <v>160</v>
      </c>
      <c r="H21" s="30">
        <f>G21/8*7</f>
        <v>140</v>
      </c>
      <c r="I21" s="33">
        <v>7</v>
      </c>
      <c r="J21" s="34">
        <f t="shared" si="1"/>
        <v>20</v>
      </c>
      <c r="K21" s="49">
        <v>139</v>
      </c>
      <c r="L21" s="37">
        <v>2</v>
      </c>
      <c r="N21" s="38">
        <v>9082</v>
      </c>
    </row>
    <row r="22" spans="1:16" x14ac:dyDescent="0.2">
      <c r="B22" s="30">
        <v>3</v>
      </c>
      <c r="C22" s="31" t="str">
        <f>VLOOKUP(N22,[1]LEDEN!A$1:E$65536,2,FALSE)</f>
        <v>VAN HEIRSEELE Roger</v>
      </c>
      <c r="D22" s="32"/>
      <c r="E22" s="32"/>
      <c r="F22" s="48">
        <v>2</v>
      </c>
      <c r="G22" s="33">
        <v>160</v>
      </c>
      <c r="H22" s="30">
        <f>G22/8*7</f>
        <v>140</v>
      </c>
      <c r="I22" s="33">
        <v>12</v>
      </c>
      <c r="J22" s="34">
        <f t="shared" si="1"/>
        <v>11.66</v>
      </c>
      <c r="K22" s="49">
        <v>87</v>
      </c>
      <c r="L22" s="37"/>
      <c r="N22" s="38">
        <v>9260</v>
      </c>
    </row>
    <row r="23" spans="1:16" x14ac:dyDescent="0.2">
      <c r="B23" s="30">
        <v>4</v>
      </c>
      <c r="C23" s="31" t="str">
        <f>VLOOKUP(N23,[1]LEDEN!A$1:E$65536,2,FALSE)</f>
        <v>DE BUSSCHER Walter</v>
      </c>
      <c r="D23" s="32"/>
      <c r="E23" s="32"/>
      <c r="F23" s="33">
        <v>0</v>
      </c>
      <c r="G23" s="33">
        <v>128</v>
      </c>
      <c r="H23" s="30">
        <f>G23/8*7</f>
        <v>112</v>
      </c>
      <c r="I23" s="33">
        <v>17</v>
      </c>
      <c r="J23" s="34">
        <f t="shared" si="1"/>
        <v>6.58</v>
      </c>
      <c r="K23" s="33">
        <v>42</v>
      </c>
      <c r="L23" s="37"/>
      <c r="N23" s="38">
        <v>9062</v>
      </c>
    </row>
    <row r="24" spans="1:16" hidden="1" x14ac:dyDescent="0.2">
      <c r="B24" s="30">
        <v>5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4" t="e">
        <f t="shared" si="1"/>
        <v>#DIV/0!</v>
      </c>
      <c r="K24" s="30"/>
      <c r="L24" s="37"/>
    </row>
    <row r="25" spans="1:16" x14ac:dyDescent="0.2">
      <c r="A25" s="39"/>
      <c r="B25" s="40"/>
      <c r="C25" s="36" t="s">
        <v>21</v>
      </c>
      <c r="D25" s="39"/>
      <c r="E25" s="39" t="s">
        <v>20</v>
      </c>
      <c r="F25" s="41">
        <f>SUM(F20:F24)</f>
        <v>6</v>
      </c>
      <c r="G25" s="41">
        <f>SUM(G20:G24)</f>
        <v>608</v>
      </c>
      <c r="H25" s="41">
        <f>SUM(H20:H24)</f>
        <v>532</v>
      </c>
      <c r="I25" s="41">
        <f>SUM(I20:I24)</f>
        <v>61</v>
      </c>
      <c r="J25" s="42">
        <f t="shared" si="1"/>
        <v>8.7200000000000006</v>
      </c>
      <c r="K25" s="41">
        <f>MAX(K20:K24)</f>
        <v>139</v>
      </c>
      <c r="L25" s="43"/>
    </row>
    <row r="26" spans="1:16" ht="7.5" customHeight="1" thickBot="1" x14ac:dyDescent="0.25">
      <c r="A26" s="45"/>
      <c r="B26" s="46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6" ht="3.75" customHeight="1" x14ac:dyDescent="0.2"/>
    <row r="28" spans="1:16" x14ac:dyDescent="0.2">
      <c r="A28" s="22" t="s">
        <v>11</v>
      </c>
      <c r="B28" s="23" t="str">
        <f>VLOOKUP(L28,[1]LEDEN!A$1:E$65536,2,FALSE)</f>
        <v>VAN HEIRSEELE Roger</v>
      </c>
      <c r="C28" s="22"/>
      <c r="D28" s="22"/>
      <c r="E28" s="22"/>
      <c r="F28" s="22" t="s">
        <v>12</v>
      </c>
      <c r="G28" s="24" t="str">
        <f>VLOOKUP(L28,[1]LEDEN!A$1:E$65536,3,FALSE)</f>
        <v>ED</v>
      </c>
      <c r="H28" s="24"/>
      <c r="I28" s="22"/>
      <c r="J28" s="22"/>
      <c r="K28" s="22"/>
      <c r="L28" s="25">
        <v>9260</v>
      </c>
    </row>
    <row r="29" spans="1:16" ht="7.5" customHeight="1" x14ac:dyDescent="0.2"/>
    <row r="30" spans="1:16" x14ac:dyDescent="0.2">
      <c r="F30" s="26" t="s">
        <v>13</v>
      </c>
      <c r="G30" s="27" t="s">
        <v>14</v>
      </c>
      <c r="H30" s="27">
        <v>2.2999999999999998</v>
      </c>
      <c r="I30" s="28" t="s">
        <v>15</v>
      </c>
      <c r="J30" s="29" t="s">
        <v>16</v>
      </c>
      <c r="K30" s="27" t="s">
        <v>17</v>
      </c>
      <c r="L30" s="27" t="s">
        <v>18</v>
      </c>
      <c r="P30" t="s">
        <v>22</v>
      </c>
    </row>
    <row r="31" spans="1:16" x14ac:dyDescent="0.2">
      <c r="B31" s="30">
        <v>1</v>
      </c>
      <c r="C31" s="31" t="str">
        <f>VLOOKUP(N31,[1]LEDEN!A$1:E$65536,2,FALSE)</f>
        <v>VAN LAETHEM Rudy</v>
      </c>
      <c r="D31" s="32"/>
      <c r="E31" s="32"/>
      <c r="F31" s="33">
        <v>2</v>
      </c>
      <c r="G31" s="33">
        <v>160</v>
      </c>
      <c r="H31" s="30">
        <f>G31/8*7</f>
        <v>140</v>
      </c>
      <c r="I31" s="33">
        <v>19</v>
      </c>
      <c r="J31" s="34">
        <f t="shared" ref="J31:J36" si="2">ROUNDDOWN(H31/I31,2)</f>
        <v>7.36</v>
      </c>
      <c r="K31" s="33">
        <v>29</v>
      </c>
      <c r="L31" s="35"/>
      <c r="N31" s="38">
        <v>5189</v>
      </c>
    </row>
    <row r="32" spans="1:16" x14ac:dyDescent="0.2">
      <c r="B32" s="30">
        <v>2</v>
      </c>
      <c r="C32" s="31" t="str">
        <f>VLOOKUP(N32,[1]LEDEN!A$1:E$65536,2,FALSE)</f>
        <v>DE BUSSCHER Walter</v>
      </c>
      <c r="D32" s="32"/>
      <c r="E32" s="32"/>
      <c r="F32" s="33">
        <v>0</v>
      </c>
      <c r="G32" s="33">
        <v>146</v>
      </c>
      <c r="H32" s="30">
        <f>G32/8*7</f>
        <v>127.75</v>
      </c>
      <c r="I32" s="33">
        <v>13</v>
      </c>
      <c r="J32" s="34">
        <f t="shared" si="2"/>
        <v>9.82</v>
      </c>
      <c r="K32" s="33">
        <v>70</v>
      </c>
      <c r="L32" s="37">
        <v>3</v>
      </c>
      <c r="N32" s="38">
        <v>9062</v>
      </c>
    </row>
    <row r="33" spans="1:14" x14ac:dyDescent="0.2">
      <c r="B33" s="30">
        <v>3</v>
      </c>
      <c r="C33" s="31" t="str">
        <f>VLOOKUP(N33,[1]LEDEN!A$1:E$65536,2,FALSE)</f>
        <v>NOE Christiaan</v>
      </c>
      <c r="D33" s="32"/>
      <c r="E33" s="32"/>
      <c r="F33" s="33">
        <v>0</v>
      </c>
      <c r="G33" s="33">
        <v>94</v>
      </c>
      <c r="H33" s="30">
        <f>G33/8*7</f>
        <v>82.25</v>
      </c>
      <c r="I33" s="33">
        <v>12</v>
      </c>
      <c r="J33" s="34">
        <f t="shared" si="2"/>
        <v>6.85</v>
      </c>
      <c r="K33" s="33">
        <v>23</v>
      </c>
      <c r="L33" s="37"/>
      <c r="N33" s="38">
        <v>4231</v>
      </c>
    </row>
    <row r="34" spans="1:14" x14ac:dyDescent="0.2">
      <c r="B34" s="30">
        <v>4</v>
      </c>
      <c r="C34" s="31" t="str">
        <f>VLOOKUP(N34,[1]LEDEN!A$1:E$65536,2,FALSE)</f>
        <v>WAEM Kris</v>
      </c>
      <c r="D34" s="32"/>
      <c r="E34" s="32"/>
      <c r="F34" s="33">
        <v>2</v>
      </c>
      <c r="G34" s="33">
        <v>160</v>
      </c>
      <c r="H34" s="30">
        <f>G34/8*7</f>
        <v>140</v>
      </c>
      <c r="I34" s="33">
        <v>10</v>
      </c>
      <c r="J34" s="34">
        <f t="shared" si="2"/>
        <v>14</v>
      </c>
      <c r="K34" s="33">
        <v>47</v>
      </c>
      <c r="L34" s="37"/>
      <c r="N34" s="38">
        <v>9082</v>
      </c>
    </row>
    <row r="35" spans="1:14" hidden="1" x14ac:dyDescent="0.2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4" t="e">
        <f t="shared" si="2"/>
        <v>#DIV/0!</v>
      </c>
      <c r="K35" s="30"/>
      <c r="L35" s="37"/>
    </row>
    <row r="36" spans="1:14" x14ac:dyDescent="0.2">
      <c r="A36" s="39"/>
      <c r="B36" s="40"/>
      <c r="C36" s="36" t="s">
        <v>21</v>
      </c>
      <c r="D36" s="39"/>
      <c r="E36" s="39" t="s">
        <v>20</v>
      </c>
      <c r="F36" s="41">
        <f>SUM(F31:F35)</f>
        <v>4</v>
      </c>
      <c r="G36" s="41">
        <f>SUM(G31:G35)</f>
        <v>560</v>
      </c>
      <c r="H36" s="41">
        <f>SUM(H31:H35)</f>
        <v>490</v>
      </c>
      <c r="I36" s="41">
        <f>SUM(I31:I35)</f>
        <v>54</v>
      </c>
      <c r="J36" s="42">
        <f t="shared" si="2"/>
        <v>9.07</v>
      </c>
      <c r="K36" s="41">
        <f>MAX(K31:K35)</f>
        <v>70</v>
      </c>
      <c r="L36" s="43"/>
    </row>
    <row r="37" spans="1:14" ht="6.75" customHeight="1" thickBot="1" x14ac:dyDescent="0.25">
      <c r="A37" s="45"/>
      <c r="B37" s="46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4" ht="6" customHeight="1" x14ac:dyDescent="0.2"/>
    <row r="39" spans="1:14" ht="13.5" customHeight="1" x14ac:dyDescent="0.2">
      <c r="A39" s="22" t="s">
        <v>11</v>
      </c>
      <c r="B39" s="23" t="str">
        <f>VLOOKUP(L39,[1]LEDEN!A$1:E$65536,2,FALSE)</f>
        <v>WAEM Kris</v>
      </c>
      <c r="C39" s="22"/>
      <c r="D39" s="22"/>
      <c r="E39" s="22"/>
      <c r="F39" s="22" t="s">
        <v>12</v>
      </c>
      <c r="G39" s="24" t="str">
        <f>VLOOKUP(L39,[1]LEDEN!A$1:E$65536,3,FALSE)</f>
        <v>KGV</v>
      </c>
      <c r="H39" s="24"/>
      <c r="I39" s="22"/>
      <c r="J39" s="22"/>
      <c r="K39" s="22"/>
      <c r="L39" s="25">
        <v>9082</v>
      </c>
    </row>
    <row r="41" spans="1:14" x14ac:dyDescent="0.2">
      <c r="F41" s="26" t="s">
        <v>13</v>
      </c>
      <c r="G41" s="27" t="s">
        <v>14</v>
      </c>
      <c r="H41" s="27">
        <v>2.2999999999999998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1:14" x14ac:dyDescent="0.2">
      <c r="B42" s="30">
        <v>1</v>
      </c>
      <c r="C42" s="31" t="str">
        <f>VLOOKUP(N42,[1]LEDEN!A$1:E$65536,2,FALSE)</f>
        <v>WAEM Kris</v>
      </c>
      <c r="D42" s="32"/>
      <c r="E42" s="32"/>
      <c r="F42" s="33">
        <v>0</v>
      </c>
      <c r="G42" s="33">
        <v>71</v>
      </c>
      <c r="H42" s="30">
        <f>G42/8*7</f>
        <v>62.125</v>
      </c>
      <c r="I42" s="33">
        <v>11</v>
      </c>
      <c r="J42" s="34">
        <f t="shared" ref="J42:J47" si="3">ROUNDDOWN(H42/I42,2)</f>
        <v>5.64</v>
      </c>
      <c r="K42" s="33">
        <v>24</v>
      </c>
      <c r="L42" s="35"/>
      <c r="N42" s="38">
        <v>9082</v>
      </c>
    </row>
    <row r="43" spans="1:14" x14ac:dyDescent="0.2">
      <c r="B43" s="30">
        <v>2</v>
      </c>
      <c r="C43" s="31" t="str">
        <f>VLOOKUP(N43,[1]LEDEN!A$1:E$65536,2,FALSE)</f>
        <v>NOE Christiaan</v>
      </c>
      <c r="D43" s="32"/>
      <c r="E43" s="32"/>
      <c r="F43" s="33">
        <v>0</v>
      </c>
      <c r="G43" s="33">
        <v>11</v>
      </c>
      <c r="H43" s="30">
        <f>G43/8*7</f>
        <v>9.625</v>
      </c>
      <c r="I43" s="33">
        <v>7</v>
      </c>
      <c r="J43" s="34">
        <f t="shared" si="3"/>
        <v>1.37</v>
      </c>
      <c r="K43" s="33">
        <v>5</v>
      </c>
      <c r="L43" s="37">
        <v>4</v>
      </c>
      <c r="N43" s="38">
        <v>4231</v>
      </c>
    </row>
    <row r="44" spans="1:14" x14ac:dyDescent="0.2">
      <c r="B44" s="30">
        <v>3</v>
      </c>
      <c r="C44" s="31" t="str">
        <f>VLOOKUP(N44,[1]LEDEN!A$1:E$65536,2,FALSE)</f>
        <v>VAN LAETHEM Rudy</v>
      </c>
      <c r="D44" s="32"/>
      <c r="E44" s="32"/>
      <c r="F44" s="33">
        <v>2</v>
      </c>
      <c r="G44" s="33">
        <v>160</v>
      </c>
      <c r="H44" s="30">
        <f>G44/8*7</f>
        <v>140</v>
      </c>
      <c r="I44" s="33">
        <v>18</v>
      </c>
      <c r="J44" s="34">
        <f t="shared" si="3"/>
        <v>7.77</v>
      </c>
      <c r="K44" s="33">
        <v>27</v>
      </c>
      <c r="L44" s="37"/>
      <c r="N44" s="38">
        <v>5189</v>
      </c>
    </row>
    <row r="45" spans="1:14" x14ac:dyDescent="0.2">
      <c r="B45" s="30">
        <v>4</v>
      </c>
      <c r="C45" s="31" t="str">
        <f>VLOOKUP(N45,[1]LEDEN!A$1:E$65536,2,FALSE)</f>
        <v>VAN HEIRSEELE Roger</v>
      </c>
      <c r="D45" s="32"/>
      <c r="E45" s="32"/>
      <c r="F45" s="33">
        <v>0</v>
      </c>
      <c r="G45" s="33">
        <v>73</v>
      </c>
      <c r="H45" s="30">
        <f>G45/8*7</f>
        <v>63.875</v>
      </c>
      <c r="I45" s="33">
        <v>10</v>
      </c>
      <c r="J45" s="34">
        <f t="shared" si="3"/>
        <v>6.38</v>
      </c>
      <c r="K45" s="33">
        <v>27</v>
      </c>
      <c r="L45" s="37"/>
      <c r="N45" s="38">
        <v>9260</v>
      </c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4" t="e">
        <f t="shared" si="3"/>
        <v>#DIV/0!</v>
      </c>
      <c r="K46" s="30"/>
      <c r="L46" s="37"/>
    </row>
    <row r="47" spans="1:14" x14ac:dyDescent="0.2">
      <c r="A47" s="39"/>
      <c r="B47" s="40"/>
      <c r="C47" s="36" t="s">
        <v>23</v>
      </c>
      <c r="D47" s="39"/>
      <c r="E47" s="39" t="s">
        <v>20</v>
      </c>
      <c r="F47" s="41">
        <f>SUM(F42:F46)</f>
        <v>2</v>
      </c>
      <c r="G47" s="41">
        <f>SUM(G42:G46)</f>
        <v>315</v>
      </c>
      <c r="H47" s="41">
        <f>SUM(H42:H46)</f>
        <v>275.625</v>
      </c>
      <c r="I47" s="41">
        <f>SUM(I42:I46)</f>
        <v>46</v>
      </c>
      <c r="J47" s="42">
        <f t="shared" si="3"/>
        <v>5.99</v>
      </c>
      <c r="K47" s="41">
        <f>MAX(K42:K46)</f>
        <v>27</v>
      </c>
      <c r="L47" s="43"/>
    </row>
    <row r="48" spans="1:14" ht="4.5" customHeight="1" thickBot="1" x14ac:dyDescent="0.25">
      <c r="A48" s="45"/>
      <c r="B48" s="46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4" ht="6" customHeight="1" x14ac:dyDescent="0.2"/>
    <row r="50" spans="1:14" ht="13.5" customHeight="1" x14ac:dyDescent="0.2">
      <c r="A50" s="22" t="s">
        <v>11</v>
      </c>
      <c r="B50" s="23" t="str">
        <f>VLOOKUP(L50,[1]LEDEN!A$1:E$65536,2,FALSE)</f>
        <v>VAN LAETHEM Rudy</v>
      </c>
      <c r="C50" s="22"/>
      <c r="D50" s="22"/>
      <c r="E50" s="22"/>
      <c r="F50" s="22" t="s">
        <v>12</v>
      </c>
      <c r="G50" s="24" t="str">
        <f>VLOOKUP(L50,[1]LEDEN!A$1:E$65536,3,FALSE)</f>
        <v>STER</v>
      </c>
      <c r="H50" s="24"/>
      <c r="I50" s="22"/>
      <c r="J50" s="22"/>
      <c r="K50" s="22"/>
      <c r="L50" s="25">
        <v>5189</v>
      </c>
    </row>
    <row r="52" spans="1:14" x14ac:dyDescent="0.2">
      <c r="F52" s="26" t="s">
        <v>13</v>
      </c>
      <c r="G52" s="27" t="s">
        <v>14</v>
      </c>
      <c r="H52" s="27">
        <v>2.2999999999999998</v>
      </c>
      <c r="I52" s="28" t="s">
        <v>15</v>
      </c>
      <c r="J52" s="29" t="s">
        <v>16</v>
      </c>
      <c r="K52" s="27" t="s">
        <v>17</v>
      </c>
      <c r="L52" s="27" t="s">
        <v>18</v>
      </c>
    </row>
    <row r="53" spans="1:14" x14ac:dyDescent="0.2">
      <c r="B53" s="30">
        <v>1</v>
      </c>
      <c r="C53" s="31" t="str">
        <f>VLOOKUP(N53,[1]LEDEN!A$1:E$65536,2,FALSE)</f>
        <v>VAN HEIRSEELE Roger</v>
      </c>
      <c r="D53" s="32"/>
      <c r="E53" s="32"/>
      <c r="F53" s="33">
        <v>0</v>
      </c>
      <c r="G53" s="33">
        <v>111</v>
      </c>
      <c r="H53" s="30">
        <f>G53/8*7</f>
        <v>97.125</v>
      </c>
      <c r="I53" s="33">
        <v>19</v>
      </c>
      <c r="J53" s="34">
        <f t="shared" ref="J53:J58" si="4">ROUNDDOWN(H53/I53,2)</f>
        <v>5.1100000000000003</v>
      </c>
      <c r="K53" s="33">
        <v>24</v>
      </c>
      <c r="L53" s="35"/>
      <c r="N53" s="38">
        <v>9260</v>
      </c>
    </row>
    <row r="54" spans="1:14" x14ac:dyDescent="0.2">
      <c r="B54" s="30">
        <v>2</v>
      </c>
      <c r="C54" s="31" t="str">
        <f>VLOOKUP(N54,[1]LEDEN!A$1:E$65536,2,FALSE)</f>
        <v>NOE Christiaan</v>
      </c>
      <c r="D54" s="32"/>
      <c r="E54" s="32"/>
      <c r="F54" s="33">
        <v>0</v>
      </c>
      <c r="G54" s="33">
        <v>143</v>
      </c>
      <c r="H54" s="30">
        <f>G54/8*7</f>
        <v>125.125</v>
      </c>
      <c r="I54" s="33">
        <v>25</v>
      </c>
      <c r="J54" s="34">
        <f t="shared" si="4"/>
        <v>5</v>
      </c>
      <c r="K54" s="33">
        <v>17</v>
      </c>
      <c r="L54" s="37">
        <v>5</v>
      </c>
      <c r="N54" s="38">
        <v>4231</v>
      </c>
    </row>
    <row r="55" spans="1:14" x14ac:dyDescent="0.2">
      <c r="B55" s="30">
        <v>3</v>
      </c>
      <c r="C55" s="31" t="str">
        <f>VLOOKUP(N55,[1]LEDEN!A$1:E$65536,2,FALSE)</f>
        <v>WAEM Kris</v>
      </c>
      <c r="D55" s="32"/>
      <c r="E55" s="32"/>
      <c r="F55" s="33">
        <v>0</v>
      </c>
      <c r="G55" s="33">
        <v>116</v>
      </c>
      <c r="H55" s="30">
        <f>G55/8*7</f>
        <v>101.5</v>
      </c>
      <c r="I55" s="33">
        <v>18</v>
      </c>
      <c r="J55" s="34">
        <f t="shared" si="4"/>
        <v>5.63</v>
      </c>
      <c r="K55" s="33">
        <v>32</v>
      </c>
      <c r="L55" s="37"/>
      <c r="N55" s="38">
        <v>9082</v>
      </c>
    </row>
    <row r="56" spans="1:14" x14ac:dyDescent="0.2">
      <c r="B56" s="30">
        <v>4</v>
      </c>
      <c r="C56" s="31" t="str">
        <f>VLOOKUP(N56,[1]LEDEN!A$1:E$65536,2,FALSE)</f>
        <v>DE BUSSCHER Walter</v>
      </c>
      <c r="D56" s="32"/>
      <c r="E56" s="32"/>
      <c r="F56" s="33">
        <v>0</v>
      </c>
      <c r="G56" s="33">
        <v>60</v>
      </c>
      <c r="H56" s="30">
        <f>G56/8*7</f>
        <v>52.5</v>
      </c>
      <c r="I56" s="33">
        <v>9</v>
      </c>
      <c r="J56" s="34">
        <f t="shared" si="4"/>
        <v>5.83</v>
      </c>
      <c r="K56" s="33">
        <v>14</v>
      </c>
      <c r="L56" s="37"/>
      <c r="N56" s="38">
        <v>9062</v>
      </c>
    </row>
    <row r="57" spans="1:14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4" t="e">
        <f t="shared" si="4"/>
        <v>#DIV/0!</v>
      </c>
      <c r="K57" s="30"/>
      <c r="L57" s="37"/>
    </row>
    <row r="58" spans="1:14" x14ac:dyDescent="0.2">
      <c r="A58" s="39"/>
      <c r="B58" s="40"/>
      <c r="C58" s="36" t="s">
        <v>23</v>
      </c>
      <c r="D58" s="39"/>
      <c r="E58" s="39" t="s">
        <v>20</v>
      </c>
      <c r="F58" s="41">
        <f>SUM(F53:F57)</f>
        <v>0</v>
      </c>
      <c r="G58" s="41">
        <f>SUM(G53:G57)</f>
        <v>430</v>
      </c>
      <c r="H58" s="41">
        <f>SUM(H53:H57)</f>
        <v>376.25</v>
      </c>
      <c r="I58" s="41">
        <f>SUM(I53:I57)</f>
        <v>71</v>
      </c>
      <c r="J58" s="42">
        <f t="shared" si="4"/>
        <v>5.29</v>
      </c>
      <c r="K58" s="41">
        <f>MAX(K53:K57)</f>
        <v>32</v>
      </c>
      <c r="L58" s="43"/>
    </row>
    <row r="59" spans="1:14" ht="4.5" customHeight="1" thickBot="1" x14ac:dyDescent="0.25">
      <c r="A59" s="45"/>
      <c r="B59" s="46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1" spans="1:14" ht="13.5" hidden="1" customHeight="1" x14ac:dyDescent="0.2">
      <c r="A61" s="22" t="s">
        <v>11</v>
      </c>
      <c r="B61" s="23" t="e">
        <f>VLOOKUP(L61,[1]LEDEN!A$1:E$65536,2,FALSE)</f>
        <v>#N/A</v>
      </c>
      <c r="C61" s="22"/>
      <c r="D61" s="22"/>
      <c r="E61" s="22"/>
      <c r="F61" s="22" t="s">
        <v>12</v>
      </c>
      <c r="G61" s="24" t="e">
        <f>VLOOKUP(L61,[1]LEDEN!A$1:E$65536,3,FALSE)</f>
        <v>#N/A</v>
      </c>
      <c r="H61" s="24"/>
      <c r="I61" s="22"/>
      <c r="J61" s="22"/>
      <c r="K61" s="22"/>
      <c r="L61" s="25"/>
    </row>
    <row r="62" spans="1:14" hidden="1" x14ac:dyDescent="0.2"/>
    <row r="63" spans="1:14" hidden="1" x14ac:dyDescent="0.2">
      <c r="F63" s="26" t="s">
        <v>13</v>
      </c>
      <c r="G63" s="27" t="s">
        <v>14</v>
      </c>
      <c r="H63" s="27">
        <v>2.2999999999999998</v>
      </c>
      <c r="I63" s="28" t="s">
        <v>15</v>
      </c>
      <c r="J63" s="29" t="s">
        <v>16</v>
      </c>
      <c r="K63" s="27" t="s">
        <v>17</v>
      </c>
      <c r="L63" s="27" t="s">
        <v>18</v>
      </c>
    </row>
    <row r="64" spans="1:14" hidden="1" x14ac:dyDescent="0.2">
      <c r="B64" s="30">
        <v>1</v>
      </c>
      <c r="C64" s="31" t="e">
        <f>VLOOKUP(N64,[1]LEDEN!A$1:E$65536,2,FALSE)</f>
        <v>#N/A</v>
      </c>
      <c r="D64" s="32"/>
      <c r="E64" s="32"/>
      <c r="F64" s="30"/>
      <c r="G64" s="30"/>
      <c r="H64" s="30">
        <f>G64/8*7</f>
        <v>0</v>
      </c>
      <c r="I64" s="30"/>
      <c r="J64" s="34" t="e">
        <f t="shared" ref="J64:J69" si="5">ROUNDDOWN(H64/I64,2)</f>
        <v>#DIV/0!</v>
      </c>
      <c r="K64" s="30"/>
      <c r="L64" s="35"/>
    </row>
    <row r="65" spans="1:12" hidden="1" x14ac:dyDescent="0.2">
      <c r="B65" s="30">
        <v>2</v>
      </c>
      <c r="C65" s="31" t="e">
        <f>VLOOKUP(N65,[1]LEDEN!A$1:E$65536,2,FALSE)</f>
        <v>#N/A</v>
      </c>
      <c r="D65" s="32"/>
      <c r="E65" s="32"/>
      <c r="F65" s="30"/>
      <c r="G65" s="30"/>
      <c r="H65" s="30">
        <f>G65/8*7</f>
        <v>0</v>
      </c>
      <c r="I65" s="30"/>
      <c r="J65" s="34" t="e">
        <f t="shared" si="5"/>
        <v>#DIV/0!</v>
      </c>
      <c r="K65" s="30"/>
      <c r="L65" s="37"/>
    </row>
    <row r="66" spans="1:12" hidden="1" x14ac:dyDescent="0.2">
      <c r="B66" s="30">
        <v>3</v>
      </c>
      <c r="C66" s="31" t="e">
        <f>VLOOKUP(N66,[1]LEDEN!A$1:E$65536,2,FALSE)</f>
        <v>#N/A</v>
      </c>
      <c r="D66" s="32"/>
      <c r="E66" s="32"/>
      <c r="F66" s="30"/>
      <c r="G66" s="30"/>
      <c r="H66" s="30">
        <f>G66/8*7</f>
        <v>0</v>
      </c>
      <c r="I66" s="30"/>
      <c r="J66" s="34" t="e">
        <f t="shared" si="5"/>
        <v>#DIV/0!</v>
      </c>
      <c r="K66" s="30"/>
      <c r="L66" s="37"/>
    </row>
    <row r="67" spans="1:12" hidden="1" x14ac:dyDescent="0.2">
      <c r="B67" s="30">
        <v>4</v>
      </c>
      <c r="C67" s="31" t="e">
        <f>VLOOKUP(N67,[1]LEDEN!A$1:E$65536,2,FALSE)</f>
        <v>#N/A</v>
      </c>
      <c r="D67" s="32"/>
      <c r="E67" s="32"/>
      <c r="F67" s="30"/>
      <c r="G67" s="30"/>
      <c r="H67" s="30">
        <f>G67/8*7</f>
        <v>0</v>
      </c>
      <c r="I67" s="30"/>
      <c r="J67" s="34" t="e">
        <f t="shared" si="5"/>
        <v>#DIV/0!</v>
      </c>
      <c r="K67" s="30"/>
      <c r="L67" s="37"/>
    </row>
    <row r="68" spans="1:12" hidden="1" x14ac:dyDescent="0.2">
      <c r="B68" s="30">
        <v>5</v>
      </c>
      <c r="C68" s="31" t="e">
        <f>VLOOKUP(N68,[1]LEDEN!A$1:E$65536,2,FALSE)</f>
        <v>#N/A</v>
      </c>
      <c r="D68" s="32"/>
      <c r="E68" s="32"/>
      <c r="F68" s="30"/>
      <c r="G68" s="30"/>
      <c r="H68" s="30">
        <f>G68/8*7</f>
        <v>0</v>
      </c>
      <c r="I68" s="30"/>
      <c r="J68" s="34" t="e">
        <f t="shared" si="5"/>
        <v>#DIV/0!</v>
      </c>
      <c r="K68" s="30"/>
      <c r="L68" s="37"/>
    </row>
    <row r="69" spans="1:12" hidden="1" x14ac:dyDescent="0.2">
      <c r="A69" s="39"/>
      <c r="B69" s="40"/>
      <c r="C69" s="39"/>
      <c r="D69" s="39"/>
      <c r="E69" s="39" t="s">
        <v>20</v>
      </c>
      <c r="F69" s="41">
        <f>SUM(F64:F68)</f>
        <v>0</v>
      </c>
      <c r="G69" s="41">
        <f>SUM(G64:G68)</f>
        <v>0</v>
      </c>
      <c r="H69" s="41">
        <f>SUM(H64:H68)</f>
        <v>0</v>
      </c>
      <c r="I69" s="41">
        <f>SUM(I64:I68)</f>
        <v>0</v>
      </c>
      <c r="J69" s="42" t="e">
        <f t="shared" si="5"/>
        <v>#DIV/0!</v>
      </c>
      <c r="K69" s="41">
        <f>MAX(K64:K68)</f>
        <v>0</v>
      </c>
      <c r="L69" s="43"/>
    </row>
    <row r="70" spans="1:12" ht="4.5" hidden="1" customHeight="1" x14ac:dyDescent="0.2">
      <c r="A70" s="45"/>
      <c r="B70" s="46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2" hidden="1" x14ac:dyDescent="0.2"/>
    <row r="72" spans="1:12" hidden="1" x14ac:dyDescent="0.2"/>
    <row r="74" spans="1:12" x14ac:dyDescent="0.2">
      <c r="D74" s="50">
        <f ca="1">TODAY()</f>
        <v>42001</v>
      </c>
      <c r="H74" t="s">
        <v>24</v>
      </c>
    </row>
  </sheetData>
  <sheetCalcPr fullCalcOnLoad="1"/>
  <mergeCells count="9">
    <mergeCell ref="L43:L46"/>
    <mergeCell ref="L54:L57"/>
    <mergeCell ref="L65:L68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2014-12-28T21:47:55Z</dcterms:created>
  <dcterms:modified xsi:type="dcterms:W3CDTF">2014-12-28T21:48:30Z</dcterms:modified>
</cp:coreProperties>
</file>