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<sst xmlns="http://schemas.openxmlformats.org/spreadsheetml/2006/main" count="82" uniqueCount="28">
  <si>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</si>
  <si>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</si>
  <si>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</si>
  <si>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</si>
  <si>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VRIJSPEL</t>
  </si>
  <si>
    <t xml:space="preserve">        KLEIN</t>
  </si>
  <si>
    <t>datum:</t>
  </si>
  <si>
    <t>Lokaal:</t>
  </si>
  <si>
    <t>BC ' T SLEEPBOOTJE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</si>
  <si>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</si>
  <si>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</si>
  <si>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</si>
  <si>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</si>
  <si>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</si>
  <si>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</si>
  <si>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</si>
  <si>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</si>
  <si>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VANACKER Jozef</t>
  </si>
  <si>
    <t>VAN BIESEN Tom</t>
  </si>
  <si>
    <t>DE RUDDER Willy</t>
  </si>
  <si>
    <t>PROM</t>
  </si>
  <si>
    <t>Totaal</t>
  </si>
  <si>
    <t>KBC WAREN OOM</t>
  </si>
  <si>
    <t>VAN LEUVENHAGE Dylan</t>
  </si>
  <si>
    <t>VANACKER Johan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</si>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</sst>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40888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VAN LEUVENHAGE Dylan</v>
      </c>
      <c r="C6" s="22"/>
      <c r="D6" s="22"/>
      <c r="E6" s="22"/>
      <c r="F6" s="22" t="s">
        <v>10</v>
      </c>
      <c r="G6" s="24" t="str">
        <f>VLOOKUP(L6,'[1]LEDEN'!A:E,3,FALSE)</f>
        <v>BC ' T SLEEPBOOTJE</v>
      </c>
      <c r="H6" s="24"/>
      <c r="I6" s="22"/>
      <c r="J6" s="22"/>
      <c r="K6" s="22"/>
      <c r="L6" s="25">
        <v>8674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2" ht="15" customHeight="1">
      <c r="B9" s="30">
        <v>1</v>
      </c>
      <c r="C9" s="31" t="s">
        <v>17</v>
      </c>
      <c r="D9" s="32"/>
      <c r="E9" s="32"/>
      <c r="F9" s="30">
        <v>2</v>
      </c>
      <c r="G9" s="30">
        <v>90</v>
      </c>
      <c r="H9" s="30">
        <f>G9*7/8</f>
        <v>78.75</v>
      </c>
      <c r="I9" s="30">
        <v>11</v>
      </c>
      <c r="J9" s="33">
        <f aca="true" t="shared" si="0" ref="J9:J14">ROUNDDOWN(H9/I9,2)</f>
        <v>7.15</v>
      </c>
      <c r="K9" s="30">
        <v>41</v>
      </c>
      <c r="L9" s="34">
        <v>1</v>
      </c>
    </row>
    <row r="10" spans="2:12" ht="15" customHeight="1">
      <c r="B10" s="30">
        <v>2</v>
      </c>
      <c r="C10" s="31" t="s">
        <v>18</v>
      </c>
      <c r="D10" s="32"/>
      <c r="E10" s="32"/>
      <c r="F10" s="30">
        <v>2</v>
      </c>
      <c r="G10" s="30">
        <v>90</v>
      </c>
      <c r="H10" s="30">
        <f>G10*7/8</f>
        <v>78.75</v>
      </c>
      <c r="I10" s="30">
        <v>15</v>
      </c>
      <c r="J10" s="33">
        <f t="shared" si="0"/>
        <v>5.25</v>
      </c>
      <c r="K10" s="30">
        <v>27</v>
      </c>
      <c r="L10" s="35"/>
    </row>
    <row r="11" spans="2:12" ht="15" customHeight="1">
      <c r="B11" s="30">
        <v>3</v>
      </c>
      <c r="C11" s="31" t="s">
        <v>19</v>
      </c>
      <c r="D11" s="32"/>
      <c r="E11" s="32"/>
      <c r="F11" s="30">
        <v>2</v>
      </c>
      <c r="G11" s="30">
        <v>90</v>
      </c>
      <c r="H11" s="30">
        <f>G11*7/8</f>
        <v>78.75</v>
      </c>
      <c r="I11" s="30">
        <v>13</v>
      </c>
      <c r="J11" s="33">
        <f t="shared" si="0"/>
        <v>6.05</v>
      </c>
      <c r="K11" s="30">
        <v>34</v>
      </c>
      <c r="L11" s="35"/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20</v>
      </c>
      <c r="D14" s="36"/>
      <c r="E14" s="36" t="s">
        <v>21</v>
      </c>
      <c r="F14" s="38">
        <f>SUM(F9:F13)</f>
        <v>6</v>
      </c>
      <c r="G14" s="38">
        <f>SUM(G9:G13)</f>
        <v>270</v>
      </c>
      <c r="H14" s="38">
        <f>SUM(H9:H13)</f>
        <v>236.25</v>
      </c>
      <c r="I14" s="38">
        <f>SUM(I9:I13)</f>
        <v>39</v>
      </c>
      <c r="J14" s="39">
        <f t="shared" si="0"/>
        <v>6.05</v>
      </c>
      <c r="K14" s="38">
        <f>MAX(K9:K13)</f>
        <v>41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">
        <v>17</v>
      </c>
      <c r="C17" s="22"/>
      <c r="D17" s="22"/>
      <c r="E17" s="22"/>
      <c r="F17" s="22" t="s">
        <v>10</v>
      </c>
      <c r="G17" s="24" t="s">
        <v>22</v>
      </c>
      <c r="H17" s="24"/>
      <c r="I17" s="22"/>
      <c r="J17" s="22"/>
      <c r="K17" s="22"/>
      <c r="L17" s="25">
        <v>8526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2" ht="12.75">
      <c r="B20" s="30"/>
      <c r="C20" s="44" t="s">
        <v>23</v>
      </c>
      <c r="D20" s="32"/>
      <c r="E20" s="32"/>
      <c r="F20" s="45">
        <v>0</v>
      </c>
      <c r="G20" s="45">
        <v>52</v>
      </c>
      <c r="H20" s="30">
        <f>G20*7/8</f>
        <v>45.5</v>
      </c>
      <c r="I20" s="46">
        <v>11</v>
      </c>
      <c r="J20" s="47">
        <f aca="true" t="shared" si="1" ref="J20:J25">ROUNDDOWN(H20/I20,2)</f>
        <v>4.13</v>
      </c>
      <c r="K20" s="45">
        <v>17</v>
      </c>
      <c r="L20" s="34">
        <v>2</v>
      </c>
    </row>
    <row r="21" spans="2:12" ht="12.75" customHeight="1">
      <c r="B21" s="30"/>
      <c r="C21" s="44" t="s">
        <v>18</v>
      </c>
      <c r="D21" s="32"/>
      <c r="E21" s="32"/>
      <c r="F21" s="45">
        <v>2</v>
      </c>
      <c r="G21" s="45">
        <v>90</v>
      </c>
      <c r="H21" s="30">
        <f>G21*7/8</f>
        <v>78.75</v>
      </c>
      <c r="I21" s="46">
        <v>15</v>
      </c>
      <c r="J21" s="47">
        <f t="shared" si="1"/>
        <v>5.25</v>
      </c>
      <c r="K21" s="45">
        <v>23</v>
      </c>
      <c r="L21" s="35"/>
    </row>
    <row r="22" spans="2:12" ht="12.75" customHeight="1">
      <c r="B22" s="30"/>
      <c r="C22" s="44" t="s">
        <v>19</v>
      </c>
      <c r="D22" s="32"/>
      <c r="E22" s="32"/>
      <c r="F22" s="45">
        <v>0</v>
      </c>
      <c r="G22" s="45">
        <v>71</v>
      </c>
      <c r="H22" s="30">
        <f>G22*7/8</f>
        <v>62.125</v>
      </c>
      <c r="I22" s="46">
        <v>15</v>
      </c>
      <c r="J22" s="47">
        <f t="shared" si="1"/>
        <v>4.14</v>
      </c>
      <c r="K22" s="45">
        <v>19</v>
      </c>
      <c r="L22" s="35"/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5"/>
      <c r="G23" s="45"/>
      <c r="H23" s="45">
        <f>G23/8*7</f>
        <v>0</v>
      </c>
      <c r="I23" s="45"/>
      <c r="J23" s="47" t="e">
        <f t="shared" si="1"/>
        <v>#DIV/0!</v>
      </c>
      <c r="K23" s="45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5"/>
      <c r="G24" s="45"/>
      <c r="H24" s="45">
        <f>G24/8*7</f>
        <v>0</v>
      </c>
      <c r="I24" s="45"/>
      <c r="J24" s="47" t="e">
        <f t="shared" si="1"/>
        <v>#DIV/0!</v>
      </c>
      <c r="K24" s="45"/>
      <c r="L24" s="35"/>
    </row>
    <row r="25" spans="1:12" ht="12.75">
      <c r="A25" s="36"/>
      <c r="B25" s="37"/>
      <c r="C25" s="36" t="s">
        <v>20</v>
      </c>
      <c r="D25" s="36"/>
      <c r="E25" s="36" t="s">
        <v>21</v>
      </c>
      <c r="F25" s="48">
        <f>SUM(F20:F24)</f>
        <v>2</v>
      </c>
      <c r="G25" s="48">
        <f>SUM(G20:G24)</f>
        <v>213</v>
      </c>
      <c r="H25" s="48">
        <f>SUM(H20:H24)</f>
        <v>186.375</v>
      </c>
      <c r="I25" s="48">
        <f>SUM(I20:I24)</f>
        <v>41</v>
      </c>
      <c r="J25" s="49">
        <f t="shared" si="1"/>
        <v>4.54</v>
      </c>
      <c r="K25" s="48">
        <f>MAX(K20:K24)</f>
        <v>23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VAN BIESEN Tom</v>
      </c>
      <c r="C28" s="22"/>
      <c r="D28" s="22"/>
      <c r="E28" s="22"/>
      <c r="F28" s="22" t="s">
        <v>10</v>
      </c>
      <c r="G28" s="24" t="str">
        <f>VLOOKUP(L28,'[1]LEDEN'!A:E,3,FALSE)</f>
        <v>K. BC DE GILDEVRIENDEN BEVEREN</v>
      </c>
      <c r="H28" s="24"/>
      <c r="I28" s="22"/>
      <c r="J28" s="22"/>
      <c r="K28" s="22"/>
      <c r="L28" s="25">
        <v>6784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2" ht="12.75">
      <c r="B31" s="30">
        <v>1</v>
      </c>
      <c r="C31" s="31" t="s">
        <v>19</v>
      </c>
      <c r="D31" s="32"/>
      <c r="E31" s="32"/>
      <c r="F31" s="45">
        <v>0</v>
      </c>
      <c r="G31" s="45">
        <v>64</v>
      </c>
      <c r="H31" s="30">
        <f>G31*7/8</f>
        <v>56</v>
      </c>
      <c r="I31" s="46">
        <v>16</v>
      </c>
      <c r="J31" s="47">
        <f aca="true" t="shared" si="2" ref="J31:J36">ROUNDDOWN(H31/I31,2)</f>
        <v>3.5</v>
      </c>
      <c r="K31" s="46">
        <v>11</v>
      </c>
      <c r="L31" s="34">
        <v>3</v>
      </c>
    </row>
    <row r="32" spans="2:12" ht="12.75" customHeight="1">
      <c r="B32" s="30">
        <v>2</v>
      </c>
      <c r="C32" s="31" t="s">
        <v>23</v>
      </c>
      <c r="D32" s="32"/>
      <c r="E32" s="32"/>
      <c r="F32" s="45">
        <v>0</v>
      </c>
      <c r="G32" s="45">
        <v>65</v>
      </c>
      <c r="H32" s="30">
        <f>G32*7/8</f>
        <v>56.875</v>
      </c>
      <c r="I32" s="46">
        <v>15</v>
      </c>
      <c r="J32" s="47">
        <f t="shared" si="2"/>
        <v>3.79</v>
      </c>
      <c r="K32" s="46">
        <v>22</v>
      </c>
      <c r="L32" s="35"/>
    </row>
    <row r="33" spans="2:12" ht="12.75" customHeight="1">
      <c r="B33" s="30">
        <v>3</v>
      </c>
      <c r="C33" s="31" t="s">
        <v>24</v>
      </c>
      <c r="D33" s="32"/>
      <c r="E33" s="32"/>
      <c r="F33" s="45">
        <v>2</v>
      </c>
      <c r="G33" s="45">
        <v>90</v>
      </c>
      <c r="H33" s="30">
        <f>G33*7/8</f>
        <v>78.75</v>
      </c>
      <c r="I33" s="46">
        <v>15</v>
      </c>
      <c r="J33" s="47">
        <f t="shared" si="2"/>
        <v>5.25</v>
      </c>
      <c r="K33" s="46">
        <v>25</v>
      </c>
      <c r="L33" s="35"/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5"/>
      <c r="G34" s="45"/>
      <c r="H34" s="45">
        <f>G34/8*7</f>
        <v>0</v>
      </c>
      <c r="I34" s="45"/>
      <c r="J34" s="47" t="e">
        <f t="shared" si="2"/>
        <v>#DIV/0!</v>
      </c>
      <c r="K34" s="45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5"/>
      <c r="G35" s="45"/>
      <c r="H35" s="45">
        <f>G35/8*7</f>
        <v>0</v>
      </c>
      <c r="I35" s="45"/>
      <c r="J35" s="47" t="e">
        <f t="shared" si="2"/>
        <v>#DIV/0!</v>
      </c>
      <c r="K35" s="45"/>
      <c r="L35" s="35"/>
    </row>
    <row r="36" spans="1:12" ht="12.75">
      <c r="A36" s="36"/>
      <c r="B36" s="37"/>
      <c r="C36" s="36"/>
      <c r="D36" s="36"/>
      <c r="E36" s="36" t="s">
        <v>21</v>
      </c>
      <c r="F36" s="48">
        <f>SUM(F31:F35)</f>
        <v>2</v>
      </c>
      <c r="G36" s="48">
        <f>SUM(G31:G35)</f>
        <v>219</v>
      </c>
      <c r="H36" s="48">
        <f>SUM(H31:H35)</f>
        <v>191.625</v>
      </c>
      <c r="I36" s="48">
        <f>SUM(I31:I35)</f>
        <v>46</v>
      </c>
      <c r="J36" s="49">
        <f t="shared" si="2"/>
        <v>4.16</v>
      </c>
      <c r="K36" s="48">
        <f>MAX(K31:K35)</f>
        <v>25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DE RUDDER Willy</v>
      </c>
      <c r="C39" s="22"/>
      <c r="D39" s="22"/>
      <c r="E39" s="22"/>
      <c r="F39" s="22" t="s">
        <v>10</v>
      </c>
      <c r="G39" s="24" t="str">
        <f>VLOOKUP(L39,'[1]LEDEN'!A:E,3,FALSE)</f>
        <v>K.BC ARGOS WESTVELD</v>
      </c>
      <c r="H39" s="24"/>
      <c r="I39" s="22"/>
      <c r="J39" s="22"/>
      <c r="K39" s="22"/>
      <c r="L39" s="25">
        <v>8165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2" ht="12.75">
      <c r="B42" s="30">
        <v>1</v>
      </c>
      <c r="C42" s="31" t="s">
        <v>18</v>
      </c>
      <c r="D42" s="32"/>
      <c r="E42" s="32"/>
      <c r="F42" s="45">
        <v>2</v>
      </c>
      <c r="G42" s="45">
        <v>90</v>
      </c>
      <c r="H42" s="30">
        <f>G42*7/8</f>
        <v>78.75</v>
      </c>
      <c r="I42" s="45">
        <v>16</v>
      </c>
      <c r="J42" s="47">
        <f aca="true" t="shared" si="3" ref="J42:J47">ROUNDDOWN(H42/I42,2)</f>
        <v>4.92</v>
      </c>
      <c r="K42" s="45">
        <v>23</v>
      </c>
      <c r="L42" s="34">
        <v>4</v>
      </c>
    </row>
    <row r="43" spans="2:12" ht="12.75" customHeight="1">
      <c r="B43" s="30">
        <v>2</v>
      </c>
      <c r="C43" s="31" t="s">
        <v>17</v>
      </c>
      <c r="D43" s="32"/>
      <c r="E43" s="32"/>
      <c r="F43" s="45">
        <v>0</v>
      </c>
      <c r="G43" s="45">
        <v>46</v>
      </c>
      <c r="H43" s="30">
        <f>G43*7/8</f>
        <v>40.25</v>
      </c>
      <c r="I43" s="45">
        <v>15</v>
      </c>
      <c r="J43" s="47">
        <f t="shared" si="3"/>
        <v>2.68</v>
      </c>
      <c r="K43" s="45">
        <v>15</v>
      </c>
      <c r="L43" s="35"/>
    </row>
    <row r="44" spans="2:12" ht="12.75" customHeight="1">
      <c r="B44" s="30">
        <v>3</v>
      </c>
      <c r="C44" s="31" t="s">
        <v>23</v>
      </c>
      <c r="D44" s="32"/>
      <c r="E44" s="32"/>
      <c r="F44" s="45">
        <v>0</v>
      </c>
      <c r="G44" s="45">
        <v>54</v>
      </c>
      <c r="H44" s="30">
        <f>G44*7/8</f>
        <v>47.25</v>
      </c>
      <c r="I44" s="45">
        <v>13</v>
      </c>
      <c r="J44" s="47">
        <f t="shared" si="3"/>
        <v>3.63</v>
      </c>
      <c r="K44" s="45">
        <v>12</v>
      </c>
      <c r="L44" s="35"/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5"/>
      <c r="G45" s="45"/>
      <c r="H45" s="45">
        <f>G45/8*7</f>
        <v>0</v>
      </c>
      <c r="I45" s="45"/>
      <c r="J45" s="47" t="e">
        <f t="shared" si="3"/>
        <v>#DIV/0!</v>
      </c>
      <c r="K45" s="45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5"/>
      <c r="G46" s="45"/>
      <c r="H46" s="45">
        <f>G46/8*7</f>
        <v>0</v>
      </c>
      <c r="I46" s="45"/>
      <c r="J46" s="47" t="e">
        <f t="shared" si="3"/>
        <v>#DIV/0!</v>
      </c>
      <c r="K46" s="45"/>
      <c r="L46" s="35"/>
    </row>
    <row r="47" spans="1:12" ht="12.75">
      <c r="A47" s="36"/>
      <c r="B47" s="37"/>
      <c r="C47" s="36"/>
      <c r="D47" s="36"/>
      <c r="E47" s="36" t="s">
        <v>21</v>
      </c>
      <c r="F47" s="48">
        <f>SUM(F42:F46)</f>
        <v>2</v>
      </c>
      <c r="G47" s="48">
        <f>SUM(G42:G46)</f>
        <v>190</v>
      </c>
      <c r="H47" s="48">
        <f>SUM(H42:H46)</f>
        <v>166.25</v>
      </c>
      <c r="I47" s="48">
        <f>SUM(I42:I46)</f>
        <v>44</v>
      </c>
      <c r="J47" s="49">
        <f t="shared" si="3"/>
        <v>3.77</v>
      </c>
      <c r="K47" s="48">
        <f>MAX(K42:K46)</f>
        <v>23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22" t="s">
        <v>9</v>
      </c>
      <c r="B50" s="23" t="e">
        <f>VLOOKUP(L50,'[1]LEDEN'!A:E,2,FALSE)</f>
        <v>#N/A</v>
      </c>
      <c r="C50" s="22"/>
      <c r="D50" s="22"/>
      <c r="E50" s="22"/>
      <c r="F50" s="22" t="s">
        <v>10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5"/>
      <c r="G53" s="45"/>
      <c r="H53" s="45">
        <f>G53/8*7</f>
        <v>0</v>
      </c>
      <c r="I53" s="45"/>
      <c r="J53" s="47" t="e">
        <f aca="true" t="shared" si="4" ref="J53:J58">ROUNDDOWN(H53/I53,2)</f>
        <v>#DIV/0!</v>
      </c>
      <c r="K53" s="45"/>
      <c r="L53" s="50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5"/>
      <c r="G54" s="45"/>
      <c r="H54" s="45">
        <f>G54/8*7</f>
        <v>0</v>
      </c>
      <c r="I54" s="45"/>
      <c r="J54" s="47" t="e">
        <f t="shared" si="4"/>
        <v>#DIV/0!</v>
      </c>
      <c r="K54" s="45"/>
      <c r="L54" s="3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5"/>
      <c r="G55" s="45"/>
      <c r="H55" s="45">
        <f>G55/8*7</f>
        <v>0</v>
      </c>
      <c r="I55" s="45"/>
      <c r="J55" s="47" t="e">
        <f t="shared" si="4"/>
        <v>#DIV/0!</v>
      </c>
      <c r="K55" s="45"/>
      <c r="L55" s="3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5"/>
      <c r="G56" s="45"/>
      <c r="H56" s="45">
        <f>G56/8*7</f>
        <v>0</v>
      </c>
      <c r="I56" s="45"/>
      <c r="J56" s="47" t="e">
        <f t="shared" si="4"/>
        <v>#DIV/0!</v>
      </c>
      <c r="K56" s="45"/>
      <c r="L56" s="3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5"/>
      <c r="G57" s="45"/>
      <c r="H57" s="45">
        <f>G57/8*7</f>
        <v>0</v>
      </c>
      <c r="I57" s="45"/>
      <c r="J57" s="47" t="e">
        <f t="shared" si="4"/>
        <v>#DIV/0!</v>
      </c>
      <c r="K57" s="45"/>
      <c r="L57" s="35"/>
    </row>
    <row r="58" spans="1:12" ht="12.75" hidden="1">
      <c r="A58" s="36"/>
      <c r="B58" s="37"/>
      <c r="C58" s="36"/>
      <c r="D58" s="36"/>
      <c r="E58" s="36" t="s">
        <v>21</v>
      </c>
      <c r="F58" s="48">
        <f>SUM(F53:F57)</f>
        <v>0</v>
      </c>
      <c r="G58" s="48">
        <f>SUM(G53:G57)</f>
        <v>0</v>
      </c>
      <c r="H58" s="48">
        <f>SUM(H53:H57)</f>
        <v>0</v>
      </c>
      <c r="I58" s="48">
        <f>SUM(I53:I57)</f>
        <v>0</v>
      </c>
      <c r="J58" s="49" t="e">
        <f t="shared" si="4"/>
        <v>#DIV/0!</v>
      </c>
      <c r="K58" s="48">
        <f>MAX(K53:K57)</f>
        <v>0</v>
      </c>
      <c r="L58" s="51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9</v>
      </c>
      <c r="B61" s="23" t="e">
        <f>VLOOKUP(L61,'[1]LEDEN'!A:E,2,FALSE)</f>
        <v>#N/A</v>
      </c>
      <c r="C61" s="22"/>
      <c r="D61" s="22"/>
      <c r="E61" s="22"/>
      <c r="F61" s="22" t="s">
        <v>10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11</v>
      </c>
      <c r="G63" s="27" t="s">
        <v>12</v>
      </c>
      <c r="H63" s="27">
        <v>2.3</v>
      </c>
      <c r="I63" s="28" t="s">
        <v>13</v>
      </c>
      <c r="J63" s="29" t="s">
        <v>14</v>
      </c>
      <c r="K63" s="27" t="s">
        <v>15</v>
      </c>
      <c r="L63" s="27" t="s">
        <v>16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5"/>
      <c r="G64" s="45"/>
      <c r="H64" s="45">
        <f>G64/8*7</f>
        <v>0</v>
      </c>
      <c r="I64" s="45"/>
      <c r="J64" s="47" t="e">
        <f aca="true" t="shared" si="5" ref="J64:J69">ROUNDDOWN(H64/I64,2)</f>
        <v>#DIV/0!</v>
      </c>
      <c r="K64" s="45"/>
      <c r="L64" s="50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5"/>
      <c r="G65" s="45"/>
      <c r="H65" s="45">
        <f>G65/8*7</f>
        <v>0</v>
      </c>
      <c r="I65" s="45"/>
      <c r="J65" s="47" t="e">
        <f t="shared" si="5"/>
        <v>#DIV/0!</v>
      </c>
      <c r="K65" s="45"/>
      <c r="L65" s="3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5"/>
      <c r="G66" s="45"/>
      <c r="H66" s="45">
        <f>G66/8*7</f>
        <v>0</v>
      </c>
      <c r="I66" s="45"/>
      <c r="J66" s="47" t="e">
        <f t="shared" si="5"/>
        <v>#DIV/0!</v>
      </c>
      <c r="K66" s="45"/>
      <c r="L66" s="3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5"/>
      <c r="G67" s="45"/>
      <c r="H67" s="45">
        <f>G67/8*7</f>
        <v>0</v>
      </c>
      <c r="I67" s="45"/>
      <c r="J67" s="47" t="e">
        <f t="shared" si="5"/>
        <v>#DIV/0!</v>
      </c>
      <c r="K67" s="45"/>
      <c r="L67" s="3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5"/>
      <c r="G68" s="45"/>
      <c r="H68" s="45">
        <f>G68/8*7</f>
        <v>0</v>
      </c>
      <c r="I68" s="45"/>
      <c r="J68" s="47" t="e">
        <f t="shared" si="5"/>
        <v>#DIV/0!</v>
      </c>
      <c r="K68" s="45"/>
      <c r="L68" s="35"/>
    </row>
    <row r="69" spans="1:12" ht="12.75" hidden="1">
      <c r="A69" s="36"/>
      <c r="B69" s="37"/>
      <c r="C69" s="36"/>
      <c r="D69" s="36"/>
      <c r="E69" s="36" t="s">
        <v>21</v>
      </c>
      <c r="F69" s="48">
        <f>SUM(F64:F68)</f>
        <v>0</v>
      </c>
      <c r="G69" s="48">
        <f>SUM(G64:G68)</f>
        <v>0</v>
      </c>
      <c r="H69" s="48">
        <f>SUM(H64:H68)</f>
        <v>0</v>
      </c>
      <c r="I69" s="48">
        <f>SUM(I64:I68)</f>
        <v>0</v>
      </c>
      <c r="J69" s="49" t="e">
        <f t="shared" si="5"/>
        <v>#DIV/0!</v>
      </c>
      <c r="K69" s="48">
        <f>MAX(K64:K68)</f>
        <v>0</v>
      </c>
      <c r="L69" s="51"/>
    </row>
    <row r="70" spans="1:12" ht="6.75" customHeight="1" hidden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.75">
      <c r="C72" s="52">
        <f ca="1">TODAY()</f>
        <v>40896</v>
      </c>
      <c r="D72" s="53"/>
      <c r="I72" s="54" t="s">
        <v>25</v>
      </c>
      <c r="J72" s="55" t="s">
        <v>26</v>
      </c>
      <c r="K72" s="55"/>
      <c r="L72" s="55"/>
      <c r="M72" s="55"/>
    </row>
    <row r="73" spans="10:13" ht="12.75">
      <c r="J73" s="56" t="s">
        <v>27</v>
      </c>
      <c r="K73" s="56"/>
      <c r="L73" s="56"/>
      <c r="M73" s="56"/>
    </row>
  </sheetData>
  <sheetProtection/>
  <mergeCells count="11">
    <mergeCell ref="L54:L57"/>
    <mergeCell ref="L65:L68"/>
    <mergeCell ref="C72:D72"/>
    <mergeCell ref="J72:M72"/>
    <mergeCell ref="J73:M73"/>
    <mergeCell ref="C3:D3"/>
    <mergeCell ref="K3:M3"/>
    <mergeCell ref="L9:L14"/>
    <mergeCell ref="L20:L25"/>
    <mergeCell ref="L31:L36"/>
    <mergeCell ref="L42:L47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2011-12-19T06:19:55Z</dcterms:created>
  <dcterms:modified xsi:type="dcterms:W3CDTF">2011-12-19T06:20:16Z</dcterms:modified>
  <cp:category/>
  <cp:version/>
  <cp:contentType/>
  <cp:contentStatus/>
</cp:coreProperties>
</file>