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<sst xmlns="http://schemas.openxmlformats.org/spreadsheetml/2006/main" count="72" uniqueCount="24">
  <si>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</si>
  <si>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</si>
  <si>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</si>
  <si>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</si>
  <si>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KADER</t>
  </si>
  <si>
    <t xml:space="preserve">        KLEIN</t>
  </si>
  <si>
    <t>datum:</t>
  </si>
  <si>
    <t>26&amp;27 nov 2011</t>
  </si>
  <si>
    <t>Lokaal:</t>
  </si>
  <si>
    <t>BC VOLHARDING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</si>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</sst>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1">
          <cell r="A121">
            <v>9061</v>
          </cell>
          <cell r="B121" t="str">
            <v>VAN EENHOOGHE Wilfried</v>
          </cell>
          <cell r="C121" t="str">
            <v>K. BRUGSE BC</v>
          </cell>
          <cell r="D121" t="str">
            <v>K.Br</v>
          </cell>
          <cell r="E121" t="str">
            <v>NS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</v>
          </cell>
        </row>
        <row r="585">
          <cell r="A585">
            <v>9079</v>
          </cell>
          <cell r="B585" t="str">
            <v>HIMPE Jean</v>
          </cell>
          <cell r="C585" t="str">
            <v>BC VOLHARDING LA SCALA</v>
          </cell>
          <cell r="D585" t="str">
            <v>VR</v>
          </cell>
        </row>
        <row r="587">
          <cell r="A587">
            <v>3807</v>
          </cell>
          <cell r="B587" t="str">
            <v>VERBRUGGHE Johan</v>
          </cell>
          <cell r="C587" t="str">
            <v>BC DOS ROESELARE</v>
          </cell>
          <cell r="D587" t="str">
            <v>DOS</v>
          </cell>
          <cell r="E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BC DOS ROESELARE</v>
          </cell>
          <cell r="D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BC DOS ROESELARE</v>
          </cell>
          <cell r="D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BC DOS ROESELARE</v>
          </cell>
          <cell r="D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BC DOS ROESELARE</v>
          </cell>
          <cell r="D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BC DOS ROESELARE</v>
          </cell>
          <cell r="D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BC DOS ROESELARE</v>
          </cell>
          <cell r="D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BC DOS ROESELARE</v>
          </cell>
          <cell r="D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BC DOS ROESELARE</v>
          </cell>
          <cell r="D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BC DOS ROESELARE</v>
          </cell>
          <cell r="D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BC DOS ROESELARE</v>
          </cell>
          <cell r="D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BC DOS ROESELARE</v>
          </cell>
          <cell r="D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BC DOS ROESELARE</v>
          </cell>
          <cell r="D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BC DOS ROESELARE</v>
          </cell>
          <cell r="D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BC DOS ROESELARE</v>
          </cell>
          <cell r="D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BC DOS ROESELARE</v>
          </cell>
          <cell r="D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BC DOS ROESELARE</v>
          </cell>
          <cell r="D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BC DOS ROESELARE</v>
          </cell>
          <cell r="D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BC DOS ROESELARE</v>
          </cell>
          <cell r="D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BC DOS ROESELARE</v>
          </cell>
          <cell r="D606" t="str">
            <v>DOS</v>
          </cell>
          <cell r="E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BC DOS ROESELARE</v>
          </cell>
          <cell r="D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 BC DE GILDE HOGER OP KORTRIJK</v>
          </cell>
          <cell r="D625" t="str">
            <v>K.GHOK</v>
          </cell>
          <cell r="E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 BC DE GILDE HOGER OP KORTRIJK</v>
          </cell>
          <cell r="D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 BC DE GILDE HOGER OP KORTRIJK</v>
          </cell>
          <cell r="D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 ROESELARE</v>
          </cell>
          <cell r="D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 ROESELARE</v>
          </cell>
          <cell r="D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 ROESELARE</v>
          </cell>
          <cell r="D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 ROESELARE</v>
          </cell>
          <cell r="D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 ROESELARE</v>
          </cell>
          <cell r="D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 ROESELARE</v>
          </cell>
          <cell r="D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 ROESELARE</v>
          </cell>
          <cell r="D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 ' T SLEEPBOOTJE</v>
          </cell>
          <cell r="D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 ' T SLEEPBOOTJE</v>
          </cell>
          <cell r="D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 ' T SLEEPBOOTJE</v>
          </cell>
          <cell r="D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 ' T SLEEPBOOTJE</v>
          </cell>
          <cell r="D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 ' T SLEEPBOOTJE</v>
          </cell>
          <cell r="D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 ' T SLEEPBOOTJE</v>
          </cell>
          <cell r="D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 ' T SLEEPBOOTJE</v>
          </cell>
          <cell r="D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 ' T SLEEPBOOTJE</v>
          </cell>
          <cell r="D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 ' T SLEEPBOOTJE</v>
          </cell>
          <cell r="D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 ' T SLEEPBOOTJE</v>
          </cell>
          <cell r="D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 ' T SLEEPBOOTJE</v>
          </cell>
          <cell r="D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 ' T SLEEPBOOTJE</v>
          </cell>
          <cell r="D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 ' T SLEEPBOOTJE</v>
          </cell>
          <cell r="D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 ' T SLEEPBOOTJE</v>
          </cell>
          <cell r="D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 ' T SLEEPBOOTJE</v>
          </cell>
          <cell r="D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 ' T SLEEPBOOTJE</v>
          </cell>
          <cell r="D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K. BC DE GILDEVRIENDEN BEVEREN</v>
          </cell>
          <cell r="D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K. BC DE GILDEVRIENDEN BEVEREN</v>
          </cell>
          <cell r="D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K. BC DE GILDEVRIENDEN BEVEREN</v>
          </cell>
          <cell r="D668" t="str">
            <v>KGV</v>
          </cell>
          <cell r="E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BC BOKKENHOF</v>
          </cell>
          <cell r="D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BC BOKKENHOF</v>
          </cell>
          <cell r="D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BC BOKKENHOF</v>
          </cell>
          <cell r="D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BC BOKKENHOF</v>
          </cell>
          <cell r="D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BC BOKKENHOF</v>
          </cell>
          <cell r="D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BC BOKKENHOF</v>
          </cell>
          <cell r="D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BC BOKKENHOF</v>
          </cell>
          <cell r="D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BC BOKKENHOF</v>
          </cell>
          <cell r="D679" t="str">
            <v>BKH</v>
          </cell>
          <cell r="E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 SINT-NIKLASE BA</v>
          </cell>
          <cell r="D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 SINT-NIKLASE BA</v>
          </cell>
          <cell r="D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 SINT-NIKLASE BA</v>
          </cell>
          <cell r="D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 SINT-NIKLASE BA</v>
          </cell>
          <cell r="D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 SINT-NIKLASE BA</v>
          </cell>
          <cell r="D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 SINT-NIKLASE BA</v>
          </cell>
          <cell r="D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 SINT-NIKLASE BA</v>
          </cell>
          <cell r="D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 SINT-NIKLASE BA</v>
          </cell>
          <cell r="D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 SINT-NIKLASE BA</v>
          </cell>
          <cell r="D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 SINT-NIKLASE BA</v>
          </cell>
          <cell r="D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 SINT-NIKLASE BA</v>
          </cell>
          <cell r="D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 SINT-NIKLASE BA</v>
          </cell>
          <cell r="D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 SINT-NIKLASE BA</v>
          </cell>
          <cell r="D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 SINT-NIKLASE BA</v>
          </cell>
          <cell r="D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 SINT-NIKLASE BA</v>
          </cell>
          <cell r="D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 SINT-NIKLASE BA</v>
          </cell>
          <cell r="D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 SINT-NIKLASE BA</v>
          </cell>
          <cell r="D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 SINT-NIKLASE BA</v>
          </cell>
          <cell r="D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 SINT-NIKLASE BA</v>
          </cell>
          <cell r="D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 SINT-NIKLASE BA</v>
          </cell>
          <cell r="D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 SINT-NIKLASE BA</v>
          </cell>
          <cell r="D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 SINT-NIKLASE BA</v>
          </cell>
          <cell r="D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 SINT-NIKLASE BA</v>
          </cell>
          <cell r="D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 SINT-NIKLASE BA</v>
          </cell>
          <cell r="D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 SINT-NIKLASE BA</v>
          </cell>
          <cell r="D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 SINT-NIKLASE BA</v>
          </cell>
          <cell r="D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 SINT-NIKLASE BA</v>
          </cell>
          <cell r="D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 SINT-NIKLASE BA</v>
          </cell>
          <cell r="D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 SINT-NIKLASE BA</v>
          </cell>
          <cell r="D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 SINT-NIKLASE BA</v>
          </cell>
          <cell r="D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 SINT-NIKLASE BA</v>
          </cell>
          <cell r="D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 SINT-NIKLASE BA</v>
          </cell>
          <cell r="D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 SINT-NIKLASE BA</v>
          </cell>
          <cell r="D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 SINT-NIKLASE BA</v>
          </cell>
          <cell r="D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 SINT-NIKLASE BA</v>
          </cell>
          <cell r="D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 SINT-NIKLASE BA</v>
          </cell>
          <cell r="D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 SINT-NIKLASE BA</v>
          </cell>
          <cell r="D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 SINT-NIKLASE BA</v>
          </cell>
          <cell r="D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 SINT-NIKLASE BA</v>
          </cell>
          <cell r="D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 SINT-NIKLASE BA</v>
          </cell>
          <cell r="D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BC QUALITY ZELE</v>
          </cell>
          <cell r="D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BC QUALITY ZELE</v>
          </cell>
          <cell r="D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BC QUALITY ZELE</v>
          </cell>
          <cell r="D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BC QUALITY ZELE</v>
          </cell>
          <cell r="D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BC QUALITY ZELE</v>
          </cell>
          <cell r="D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BC QUALITY ZELE</v>
          </cell>
          <cell r="D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BC QUALITY ZELE</v>
          </cell>
          <cell r="D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BC QUALITY ZELE</v>
          </cell>
          <cell r="D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BC QUALITY ZELE</v>
          </cell>
          <cell r="D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BC QUALITY ZELE</v>
          </cell>
          <cell r="D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BC QUALITY ZELE</v>
          </cell>
          <cell r="D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BC QUALITY ZELE</v>
          </cell>
          <cell r="D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BC QUALITY ZELE</v>
          </cell>
          <cell r="D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BC QUALITY ZELE</v>
          </cell>
          <cell r="D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BC QUALITY ZELE</v>
          </cell>
          <cell r="D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BC QUALITY ZELE</v>
          </cell>
          <cell r="D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BC QUALITY ZELE</v>
          </cell>
          <cell r="D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BC QUALITY ZELE</v>
          </cell>
          <cell r="D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BC QUALITY ZELE</v>
          </cell>
          <cell r="D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BC QUALITY ZELE</v>
          </cell>
          <cell r="D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BC QUALITY ZELE</v>
          </cell>
          <cell r="D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BC QUALITY ZELE</v>
          </cell>
          <cell r="D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BC QUALITY ZELE</v>
          </cell>
          <cell r="D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BC QUALITY ZELE</v>
          </cell>
          <cell r="D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BC QUALITY ZELE</v>
          </cell>
          <cell r="D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BC QUALITY ZELE</v>
          </cell>
          <cell r="D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BC QUALITY ZELE</v>
          </cell>
          <cell r="D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BC QUALITY ZELE</v>
          </cell>
          <cell r="D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BC QUALITY ZELE</v>
          </cell>
          <cell r="D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BC QUALITY ZELE</v>
          </cell>
          <cell r="D761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HIMPE Jean</v>
      </c>
      <c r="C6" s="22"/>
      <c r="D6" s="22"/>
      <c r="E6" s="22"/>
      <c r="F6" s="22" t="s">
        <v>11</v>
      </c>
      <c r="G6" s="24" t="str">
        <f>VLOOKUP(L6,'[1]LEDEN'!A:E,3,FALSE)</f>
        <v>BC VOLHARDING LA SCALA</v>
      </c>
      <c r="H6" s="24"/>
      <c r="I6" s="22"/>
      <c r="J6" s="22"/>
      <c r="K6" s="22"/>
      <c r="L6" s="25">
        <v>9079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SEGERS Didier</v>
      </c>
      <c r="D9" s="32"/>
      <c r="E9" s="32"/>
      <c r="F9" s="30">
        <v>2</v>
      </c>
      <c r="G9" s="30"/>
      <c r="H9" s="30">
        <v>160</v>
      </c>
      <c r="I9" s="30">
        <v>10</v>
      </c>
      <c r="J9" s="33">
        <f aca="true" t="shared" si="0" ref="J9:J14">ROUNDDOWN(H9/I9,2)</f>
        <v>16</v>
      </c>
      <c r="K9" s="30">
        <v>58</v>
      </c>
      <c r="L9" s="34"/>
      <c r="N9">
        <v>6712</v>
      </c>
    </row>
    <row r="10" spans="2:14" ht="15" customHeight="1">
      <c r="B10" s="30">
        <v>2</v>
      </c>
      <c r="C10" s="31" t="str">
        <f>VLOOKUP(N10,'[1]LEDEN'!A:E,2,FALSE)</f>
        <v>BROUCKAERT Gerard</v>
      </c>
      <c r="D10" s="32"/>
      <c r="E10" s="32"/>
      <c r="F10" s="30">
        <v>1</v>
      </c>
      <c r="G10" s="30"/>
      <c r="H10" s="30">
        <v>160</v>
      </c>
      <c r="I10" s="30">
        <v>20</v>
      </c>
      <c r="J10" s="33">
        <f t="shared" si="0"/>
        <v>8</v>
      </c>
      <c r="K10" s="30">
        <v>42</v>
      </c>
      <c r="L10" s="35">
        <v>1</v>
      </c>
      <c r="N10">
        <v>4178</v>
      </c>
    </row>
    <row r="11" spans="2:14" ht="15" customHeight="1">
      <c r="B11" s="30">
        <v>3</v>
      </c>
      <c r="C11" s="31" t="str">
        <f>VLOOKUP(N11,'[1]LEDEN'!A:E,2,FALSE)</f>
        <v>NUYTTENS Gino</v>
      </c>
      <c r="D11" s="32"/>
      <c r="E11" s="32"/>
      <c r="F11" s="30">
        <v>0</v>
      </c>
      <c r="G11" s="30"/>
      <c r="H11" s="30">
        <v>125</v>
      </c>
      <c r="I11" s="30">
        <v>9</v>
      </c>
      <c r="J11" s="33">
        <f t="shared" si="0"/>
        <v>13.88</v>
      </c>
      <c r="K11" s="30">
        <v>38</v>
      </c>
      <c r="L11" s="35"/>
      <c r="N11">
        <v>4733</v>
      </c>
    </row>
    <row r="12" spans="2:14" ht="15" customHeight="1">
      <c r="B12" s="30">
        <v>4</v>
      </c>
      <c r="C12" s="31" t="str">
        <f>VLOOKUP(N12,'[1]LEDEN'!A:E,2,FALSE)</f>
        <v>VERBEKEN Albert</v>
      </c>
      <c r="D12" s="32"/>
      <c r="E12" s="32"/>
      <c r="F12" s="30">
        <v>2</v>
      </c>
      <c r="G12" s="30"/>
      <c r="H12" s="30">
        <v>160</v>
      </c>
      <c r="I12" s="30">
        <v>8</v>
      </c>
      <c r="J12" s="33">
        <f t="shared" si="0"/>
        <v>20</v>
      </c>
      <c r="K12" s="30">
        <v>70</v>
      </c>
      <c r="L12" s="35"/>
      <c r="N12">
        <v>4443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605</v>
      </c>
      <c r="I14" s="38">
        <f>SUM(I9:I13)</f>
        <v>47</v>
      </c>
      <c r="J14" s="39">
        <f t="shared" si="0"/>
        <v>12.87</v>
      </c>
      <c r="K14" s="38">
        <f>MAX(K9:K13)</f>
        <v>70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10</v>
      </c>
      <c r="B17" s="23" t="str">
        <f>VLOOKUP(L17,'[1]LEDEN'!A:E,2,FALSE)</f>
        <v>NUYTTENS Gino</v>
      </c>
      <c r="C17" s="22"/>
      <c r="D17" s="22"/>
      <c r="E17" s="22"/>
      <c r="F17" s="22" t="s">
        <v>11</v>
      </c>
      <c r="G17" s="24" t="str">
        <f>VLOOKUP(L17,'[1]LEDEN'!A:E,3,FALSE)</f>
        <v>BC DOS ROESELARE</v>
      </c>
      <c r="H17" s="24"/>
      <c r="I17" s="22"/>
      <c r="J17" s="22"/>
      <c r="K17" s="22"/>
      <c r="L17" s="25">
        <v>4733</v>
      </c>
    </row>
    <row r="18" ht="6" customHeight="1"/>
    <row r="19" spans="6:12" ht="12.75">
      <c r="F19" s="26" t="s">
        <v>12</v>
      </c>
      <c r="G19" s="27" t="s">
        <v>13</v>
      </c>
      <c r="H19" s="27">
        <v>2.3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>
        <v>1</v>
      </c>
      <c r="C20" s="31" t="str">
        <f>VLOOKUP(N20,'[1]LEDEN'!A:E,2,FALSE)</f>
        <v>SEGERS Didier</v>
      </c>
      <c r="D20" s="32"/>
      <c r="E20" s="32"/>
      <c r="F20" s="30">
        <v>2</v>
      </c>
      <c r="G20" s="30"/>
      <c r="H20" s="30">
        <v>160</v>
      </c>
      <c r="I20" s="30">
        <v>12</v>
      </c>
      <c r="J20" s="33">
        <f aca="true" t="shared" si="1" ref="J20:J25">ROUNDDOWN(H20/I20,2)</f>
        <v>13.33</v>
      </c>
      <c r="K20" s="30">
        <v>35</v>
      </c>
      <c r="L20" s="34"/>
      <c r="N20">
        <v>6712</v>
      </c>
    </row>
    <row r="21" spans="2:14" ht="12.75">
      <c r="B21" s="30">
        <v>2</v>
      </c>
      <c r="C21" s="31" t="str">
        <f>VLOOKUP(N21,'[1]LEDEN'!A:E,2,FALSE)</f>
        <v>VERBEKEN Albert</v>
      </c>
      <c r="D21" s="32"/>
      <c r="E21" s="32"/>
      <c r="F21" s="30">
        <v>0</v>
      </c>
      <c r="G21" s="30"/>
      <c r="H21" s="30">
        <v>98</v>
      </c>
      <c r="I21" s="30">
        <v>12</v>
      </c>
      <c r="J21" s="33">
        <f t="shared" si="1"/>
        <v>8.16</v>
      </c>
      <c r="K21" s="30">
        <v>21</v>
      </c>
      <c r="L21" s="35">
        <v>2</v>
      </c>
      <c r="N21">
        <v>4443</v>
      </c>
    </row>
    <row r="22" spans="2:14" ht="12.75">
      <c r="B22" s="30">
        <v>3</v>
      </c>
      <c r="C22" s="31" t="str">
        <f>VLOOKUP(N22,'[1]LEDEN'!A:E,2,FALSE)</f>
        <v>HIMPE Jean</v>
      </c>
      <c r="D22" s="32"/>
      <c r="E22" s="32"/>
      <c r="F22" s="30">
        <v>2</v>
      </c>
      <c r="G22" s="30"/>
      <c r="H22" s="30">
        <v>160</v>
      </c>
      <c r="I22" s="30">
        <v>9</v>
      </c>
      <c r="J22" s="33">
        <f t="shared" si="1"/>
        <v>17.77</v>
      </c>
      <c r="K22" s="30">
        <v>41</v>
      </c>
      <c r="L22" s="35"/>
      <c r="N22">
        <v>9079</v>
      </c>
    </row>
    <row r="23" spans="2:14" ht="12.75">
      <c r="B23" s="30">
        <v>4</v>
      </c>
      <c r="C23" s="31" t="str">
        <f>VLOOKUP(N23,'[1]LEDEN'!A:E,2,FALSE)</f>
        <v>BROUCKAERT Gerard</v>
      </c>
      <c r="D23" s="32"/>
      <c r="E23" s="32"/>
      <c r="F23" s="30">
        <v>0</v>
      </c>
      <c r="G23" s="30"/>
      <c r="H23" s="30">
        <v>146</v>
      </c>
      <c r="I23" s="30">
        <v>11</v>
      </c>
      <c r="J23" s="33">
        <f t="shared" si="1"/>
        <v>13.27</v>
      </c>
      <c r="K23" s="30">
        <v>53</v>
      </c>
      <c r="L23" s="35"/>
      <c r="N23">
        <v>4178</v>
      </c>
    </row>
    <row r="24" spans="2:12" ht="12.75" hidden="1">
      <c r="B24" s="30">
        <v>5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18</v>
      </c>
      <c r="D25" s="36"/>
      <c r="E25" s="36" t="s">
        <v>19</v>
      </c>
      <c r="F25" s="38">
        <f>SUM(F20:F24)</f>
        <v>4</v>
      </c>
      <c r="G25" s="38"/>
      <c r="H25" s="38">
        <f>SUM(H20:H24)</f>
        <v>564</v>
      </c>
      <c r="I25" s="38">
        <f>SUM(I20:I24)</f>
        <v>44</v>
      </c>
      <c r="J25" s="39">
        <f t="shared" si="1"/>
        <v>12.81</v>
      </c>
      <c r="K25" s="38">
        <f>MAX(K20:K24)</f>
        <v>53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10</v>
      </c>
      <c r="B28" s="23" t="str">
        <f>VLOOKUP(L28,'[1]LEDEN'!A:E,2,FALSE)</f>
        <v>BROUCKAERT Gerard</v>
      </c>
      <c r="C28" s="22"/>
      <c r="D28" s="22"/>
      <c r="E28" s="22"/>
      <c r="F28" s="22" t="s">
        <v>11</v>
      </c>
      <c r="G28" s="24" t="str">
        <f>VLOOKUP(L28,'[1]LEDEN'!A:E,3,FALSE)</f>
        <v>BC DOS ROESELARE</v>
      </c>
      <c r="H28" s="24"/>
      <c r="I28" s="22"/>
      <c r="J28" s="22"/>
      <c r="K28" s="22"/>
      <c r="L28" s="25">
        <v>4178</v>
      </c>
    </row>
    <row r="29" ht="7.5" customHeight="1"/>
    <row r="30" spans="6:12" ht="12.75">
      <c r="F30" s="26" t="s">
        <v>12</v>
      </c>
      <c r="G30" s="27" t="s">
        <v>13</v>
      </c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VERBEKEN Albert</v>
      </c>
      <c r="D31" s="32"/>
      <c r="E31" s="32"/>
      <c r="F31" s="30">
        <v>0</v>
      </c>
      <c r="G31" s="30"/>
      <c r="H31" s="30">
        <v>91</v>
      </c>
      <c r="I31" s="30">
        <v>15</v>
      </c>
      <c r="J31" s="33">
        <f aca="true" t="shared" si="2" ref="J31:J36">ROUNDDOWN(H31/I31,2)</f>
        <v>6.06</v>
      </c>
      <c r="K31" s="30">
        <v>19</v>
      </c>
      <c r="L31" s="34"/>
      <c r="N31">
        <v>4443</v>
      </c>
    </row>
    <row r="32" spans="2:14" ht="12.75">
      <c r="B32" s="30">
        <v>2</v>
      </c>
      <c r="C32" s="31" t="str">
        <f>VLOOKUP(N32,'[1]LEDEN'!A:E,2,FALSE)</f>
        <v>HIMPE Jean</v>
      </c>
      <c r="D32" s="32"/>
      <c r="E32" s="32"/>
      <c r="F32" s="30">
        <v>1</v>
      </c>
      <c r="G32" s="30"/>
      <c r="H32" s="30">
        <v>160</v>
      </c>
      <c r="I32" s="30">
        <v>20</v>
      </c>
      <c r="J32" s="33">
        <f t="shared" si="2"/>
        <v>8</v>
      </c>
      <c r="K32" s="30">
        <v>35</v>
      </c>
      <c r="L32" s="35">
        <v>3</v>
      </c>
      <c r="N32">
        <v>9079</v>
      </c>
    </row>
    <row r="33" spans="2:14" ht="12.75">
      <c r="B33" s="30">
        <v>3</v>
      </c>
      <c r="C33" s="31" t="str">
        <f>VLOOKUP(N33,'[1]LEDEN'!A:E,2,FALSE)</f>
        <v>SEGERS Didier</v>
      </c>
      <c r="D33" s="32"/>
      <c r="E33" s="32"/>
      <c r="F33" s="30">
        <v>2</v>
      </c>
      <c r="G33" s="30"/>
      <c r="H33" s="30">
        <v>160</v>
      </c>
      <c r="I33" s="30">
        <v>10</v>
      </c>
      <c r="J33" s="33">
        <f t="shared" si="2"/>
        <v>16</v>
      </c>
      <c r="K33" s="30">
        <v>56</v>
      </c>
      <c r="L33" s="35"/>
      <c r="N33">
        <v>6712</v>
      </c>
    </row>
    <row r="34" spans="2:14" ht="12.75">
      <c r="B34" s="30">
        <v>4</v>
      </c>
      <c r="C34" s="31" t="str">
        <f>VLOOKUP(N34,'[1]LEDEN'!A:E,2,FALSE)</f>
        <v>NUYTTENS Gino</v>
      </c>
      <c r="D34" s="32"/>
      <c r="E34" s="32"/>
      <c r="F34" s="30">
        <v>2</v>
      </c>
      <c r="G34" s="30"/>
      <c r="H34" s="30">
        <v>160</v>
      </c>
      <c r="I34" s="30">
        <v>11</v>
      </c>
      <c r="J34" s="33">
        <f t="shared" si="2"/>
        <v>14.54</v>
      </c>
      <c r="K34" s="30">
        <v>55</v>
      </c>
      <c r="L34" s="35"/>
      <c r="N34">
        <v>4733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20</v>
      </c>
      <c r="D36" s="36"/>
      <c r="E36" s="36" t="s">
        <v>19</v>
      </c>
      <c r="F36" s="38">
        <f>SUM(F31:F35)</f>
        <v>5</v>
      </c>
      <c r="G36" s="38">
        <f>SUM(G31:G35)</f>
        <v>0</v>
      </c>
      <c r="H36" s="38">
        <f>SUM(H31:H35)</f>
        <v>571</v>
      </c>
      <c r="I36" s="38">
        <f>SUM(I31:I35)</f>
        <v>56</v>
      </c>
      <c r="J36" s="39">
        <f t="shared" si="2"/>
        <v>10.19</v>
      </c>
      <c r="K36" s="38">
        <f>MAX(K31:K35)</f>
        <v>56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10</v>
      </c>
      <c r="B39" s="23" t="str">
        <f>VLOOKUP(L39,'[1]LEDEN'!A:E,2,FALSE)</f>
        <v>VERBEKEN Albert</v>
      </c>
      <c r="C39" s="22"/>
      <c r="D39" s="22"/>
      <c r="E39" s="22"/>
      <c r="F39" s="22" t="s">
        <v>11</v>
      </c>
      <c r="G39" s="24" t="str">
        <f>VLOOKUP(L39,'[1]LEDEN'!A:E,3,FALSE)</f>
        <v>K.BC METRO GENT</v>
      </c>
      <c r="H39" s="24"/>
      <c r="I39" s="22"/>
      <c r="J39" s="22"/>
      <c r="K39" s="22"/>
      <c r="L39" s="25">
        <v>4443</v>
      </c>
    </row>
    <row r="41" spans="6:12" ht="12.75">
      <c r="F41" s="26" t="s">
        <v>12</v>
      </c>
      <c r="G41" s="27" t="s">
        <v>13</v>
      </c>
      <c r="H41" s="27">
        <v>2.3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/>
      <c r="C42" s="31" t="str">
        <f>VLOOKUP(N42,'[1]LEDEN'!A:E,2,FALSE)</f>
        <v>BROUCKAERT Gerard</v>
      </c>
      <c r="D42" s="32"/>
      <c r="E42" s="32"/>
      <c r="F42" s="30">
        <v>2</v>
      </c>
      <c r="G42" s="30"/>
      <c r="H42" s="30">
        <v>160</v>
      </c>
      <c r="I42" s="30">
        <v>15</v>
      </c>
      <c r="J42" s="33">
        <f aca="true" t="shared" si="3" ref="J42:J47">ROUNDDOWN(H42/I42,2)</f>
        <v>10.66</v>
      </c>
      <c r="K42" s="30">
        <v>65</v>
      </c>
      <c r="L42" s="34"/>
      <c r="N42">
        <v>4178</v>
      </c>
    </row>
    <row r="43" spans="2:14" ht="12.75">
      <c r="B43" s="30"/>
      <c r="C43" s="31" t="str">
        <f>VLOOKUP(N43,'[1]LEDEN'!A:E,2,FALSE)</f>
        <v>NUYTTENS Gino</v>
      </c>
      <c r="D43" s="32"/>
      <c r="E43" s="32"/>
      <c r="F43" s="30">
        <v>2</v>
      </c>
      <c r="G43" s="30"/>
      <c r="H43" s="30">
        <v>160</v>
      </c>
      <c r="I43" s="30">
        <v>12</v>
      </c>
      <c r="J43" s="33">
        <f t="shared" si="3"/>
        <v>13.33</v>
      </c>
      <c r="K43" s="30">
        <v>65</v>
      </c>
      <c r="L43" s="35">
        <v>4</v>
      </c>
      <c r="N43">
        <v>4733</v>
      </c>
    </row>
    <row r="44" spans="2:14" ht="12.75">
      <c r="B44" s="30"/>
      <c r="C44" s="31" t="str">
        <f>VLOOKUP(N44,'[1]LEDEN'!A:E,2,FALSE)</f>
        <v>SEGERS Didier</v>
      </c>
      <c r="D44" s="32"/>
      <c r="E44" s="32"/>
      <c r="F44" s="30">
        <v>0</v>
      </c>
      <c r="G44" s="30"/>
      <c r="H44" s="30">
        <v>106</v>
      </c>
      <c r="I44" s="30">
        <v>9</v>
      </c>
      <c r="J44" s="33">
        <f t="shared" si="3"/>
        <v>11.77</v>
      </c>
      <c r="K44" s="30">
        <v>28</v>
      </c>
      <c r="L44" s="35"/>
      <c r="N44">
        <v>6712</v>
      </c>
    </row>
    <row r="45" spans="2:14" ht="12.75">
      <c r="B45" s="30"/>
      <c r="C45" s="31" t="str">
        <f>VLOOKUP(N45,'[1]LEDEN'!A:E,2,FALSE)</f>
        <v>HIMPE Jean</v>
      </c>
      <c r="D45" s="32"/>
      <c r="E45" s="32"/>
      <c r="F45" s="30">
        <v>0</v>
      </c>
      <c r="G45" s="30"/>
      <c r="H45" s="30">
        <v>53</v>
      </c>
      <c r="I45" s="30">
        <v>8</v>
      </c>
      <c r="J45" s="33">
        <f t="shared" si="3"/>
        <v>6.62</v>
      </c>
      <c r="K45" s="30">
        <v>27</v>
      </c>
      <c r="L45" s="35"/>
      <c r="N45">
        <v>9079</v>
      </c>
    </row>
    <row r="46" spans="2:12" ht="12.75" hidden="1">
      <c r="B46" s="30"/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20</v>
      </c>
      <c r="D47" s="36"/>
      <c r="E47" s="36" t="s">
        <v>19</v>
      </c>
      <c r="F47" s="38">
        <f>SUM(F42:F46)</f>
        <v>4</v>
      </c>
      <c r="G47" s="38">
        <f>SUM(G42:G46)</f>
        <v>0</v>
      </c>
      <c r="H47" s="38">
        <f>SUM(H42:H46)</f>
        <v>479</v>
      </c>
      <c r="I47" s="38">
        <f>SUM(I42:I46)</f>
        <v>44</v>
      </c>
      <c r="J47" s="39">
        <f t="shared" si="3"/>
        <v>10.88</v>
      </c>
      <c r="K47" s="38">
        <f>MAX(K42:K46)</f>
        <v>65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10</v>
      </c>
      <c r="B50" s="23" t="str">
        <f>VLOOKUP(L50,'[1]LEDEN'!A:E,2,FALSE)</f>
        <v>SEGERS Didier</v>
      </c>
      <c r="C50" s="22"/>
      <c r="D50" s="22"/>
      <c r="E50" s="22"/>
      <c r="F50" s="22" t="s">
        <v>11</v>
      </c>
      <c r="G50" s="24" t="str">
        <f>VLOOKUP(L50,'[1]LEDEN'!A:E,3,FALSE)</f>
        <v>K. BC DE GILDEVRIENDEN BEVEREN</v>
      </c>
      <c r="H50" s="24"/>
      <c r="I50" s="22"/>
      <c r="J50" s="22"/>
      <c r="K50" s="22"/>
      <c r="L50" s="25">
        <v>6712</v>
      </c>
    </row>
    <row r="51" ht="6.75" customHeight="1"/>
    <row r="52" spans="6:12" ht="12.75">
      <c r="F52" s="26" t="s">
        <v>12</v>
      </c>
      <c r="G52" s="27" t="s">
        <v>13</v>
      </c>
      <c r="H52" s="27">
        <v>2.3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4" ht="12.75">
      <c r="B53" s="30">
        <v>1</v>
      </c>
      <c r="C53" s="31" t="str">
        <f>VLOOKUP(N53,'[1]LEDEN'!A:E,2,FALSE)</f>
        <v>HIMPE Jean</v>
      </c>
      <c r="D53" s="32"/>
      <c r="E53" s="32"/>
      <c r="F53" s="30">
        <v>0</v>
      </c>
      <c r="G53" s="30"/>
      <c r="H53" s="30">
        <v>49</v>
      </c>
      <c r="I53" s="30">
        <v>10</v>
      </c>
      <c r="J53" s="33">
        <f aca="true" t="shared" si="4" ref="J53:J58">ROUNDDOWN(H53/I53,2)</f>
        <v>4.9</v>
      </c>
      <c r="K53" s="30">
        <v>19</v>
      </c>
      <c r="L53" s="34"/>
      <c r="N53">
        <v>9079</v>
      </c>
    </row>
    <row r="54" spans="2:14" ht="12.75">
      <c r="B54" s="30">
        <v>2</v>
      </c>
      <c r="C54" s="31" t="str">
        <f>VLOOKUP(N54,'[1]LEDEN'!A:E,2,FALSE)</f>
        <v>NUYTTENS Gino</v>
      </c>
      <c r="D54" s="32"/>
      <c r="E54" s="32"/>
      <c r="F54" s="30">
        <v>0</v>
      </c>
      <c r="G54" s="30"/>
      <c r="H54" s="30">
        <v>81</v>
      </c>
      <c r="I54" s="30">
        <v>12</v>
      </c>
      <c r="J54" s="33">
        <f t="shared" si="4"/>
        <v>6.75</v>
      </c>
      <c r="K54" s="30">
        <v>26</v>
      </c>
      <c r="L54" s="35">
        <v>5</v>
      </c>
      <c r="N54">
        <v>4733</v>
      </c>
    </row>
    <row r="55" spans="2:14" ht="12.75">
      <c r="B55" s="30">
        <v>3</v>
      </c>
      <c r="C55" s="31" t="str">
        <f>VLOOKUP(N55,'[1]LEDEN'!A:E,2,FALSE)</f>
        <v>BROUCKAERT Gerard</v>
      </c>
      <c r="D55" s="32"/>
      <c r="E55" s="32"/>
      <c r="F55" s="30">
        <v>0</v>
      </c>
      <c r="G55" s="30"/>
      <c r="H55" s="30">
        <v>121</v>
      </c>
      <c r="I55" s="30">
        <v>10</v>
      </c>
      <c r="J55" s="33">
        <f t="shared" si="4"/>
        <v>12.1</v>
      </c>
      <c r="K55" s="30">
        <v>45</v>
      </c>
      <c r="L55" s="35"/>
      <c r="N55">
        <v>4178</v>
      </c>
    </row>
    <row r="56" spans="2:14" ht="12.75">
      <c r="B56" s="30">
        <v>4</v>
      </c>
      <c r="C56" s="31" t="str">
        <f>VLOOKUP(N56,'[1]LEDEN'!A:E,2,FALSE)</f>
        <v>VERBEKEN Albert</v>
      </c>
      <c r="D56" s="32"/>
      <c r="E56" s="32"/>
      <c r="F56" s="30">
        <v>2</v>
      </c>
      <c r="G56" s="30"/>
      <c r="H56" s="30">
        <v>160</v>
      </c>
      <c r="I56" s="30">
        <v>9</v>
      </c>
      <c r="J56" s="33">
        <f t="shared" si="4"/>
        <v>17.77</v>
      </c>
      <c r="K56" s="30">
        <v>56</v>
      </c>
      <c r="L56" s="35"/>
      <c r="N56">
        <v>4443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 t="s">
        <v>20</v>
      </c>
      <c r="D58" s="36"/>
      <c r="E58" s="36" t="s">
        <v>19</v>
      </c>
      <c r="F58" s="38">
        <f>SUM(F53:F57)</f>
        <v>2</v>
      </c>
      <c r="G58" s="38">
        <f>SUM(G53:G57)</f>
        <v>0</v>
      </c>
      <c r="H58" s="38">
        <f>SUM(H53:H57)</f>
        <v>411</v>
      </c>
      <c r="I58" s="38">
        <f>SUM(I53:I57)</f>
        <v>41</v>
      </c>
      <c r="J58" s="39">
        <f t="shared" si="4"/>
        <v>10.02</v>
      </c>
      <c r="K58" s="38">
        <f>MAX(K53:K57)</f>
        <v>56</v>
      </c>
      <c r="L58" s="40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/>
    <row r="61" spans="1:12" ht="12.75" hidden="1">
      <c r="A61" s="22" t="s">
        <v>10</v>
      </c>
      <c r="B61" s="23" t="e">
        <f>VLOOKUP(L61,'[1]LEDEN'!A:E,2,FALSE)</f>
        <v>#N/A</v>
      </c>
      <c r="C61" s="22"/>
      <c r="D61" s="22"/>
      <c r="E61" s="22"/>
      <c r="F61" s="22" t="s">
        <v>11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12</v>
      </c>
      <c r="G63" s="27" t="s">
        <v>13</v>
      </c>
      <c r="H63" s="27">
        <v>2.3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5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19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ht="12.75" hidden="1"/>
    <row r="72" spans="3:13" ht="15.75">
      <c r="C72" s="48">
        <f ca="1">TODAY()</f>
        <v>40875</v>
      </c>
      <c r="D72" s="49"/>
      <c r="I72" s="50" t="s">
        <v>21</v>
      </c>
      <c r="J72" s="51" t="s">
        <v>22</v>
      </c>
      <c r="K72" s="51"/>
      <c r="L72" s="51"/>
      <c r="M72" s="51"/>
    </row>
    <row r="73" ht="12.75">
      <c r="J73" t="s">
        <v>23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2011-11-28T07:10:34Z</dcterms:created>
  <dcterms:modified xsi:type="dcterms:W3CDTF">2011-11-28T07:10:58Z</dcterms:modified>
  <cp:category/>
  <cp:version/>
  <cp:contentType/>
  <cp:contentStatus/>
</cp:coreProperties>
</file>