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6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 localSheetId="0">#REF!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<sst xmlns="http://schemas.openxmlformats.org/spreadsheetml/2006/main" count="52" uniqueCount="23">
  <si>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</si>
  <si>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</si>
  <si>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</si>
  <si>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</si>
  <si>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Gewestelijke finale 6° KLASSE BANDSTOTEN</t>
  </si>
  <si>
    <t xml:space="preserve">        KLEIN</t>
  </si>
  <si>
    <t>datum:</t>
  </si>
  <si>
    <t>Lokaal:</t>
  </si>
  <si>
    <t>KBC Warden Oom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</si>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</sst>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Microsoft\Windows\Temporary%20Internet%20Files\Content.IE5\5SDJYR2H\vl%20uitslag%20G.F.%20band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Microsoft\Windows\Temporary%20Internet%20Files\Content.IE5\5SDJYR2H\uitslagen%20districtfinales%202010-20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6"/>
      <sheetName val="distrf5"/>
      <sheetName val="distrf4"/>
      <sheetName val="distrf3"/>
      <sheetName val="distrf2"/>
      <sheetName val="g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4298</v>
          </cell>
          <cell r="B176" t="str">
            <v>VAN DE HAUWE Filip</v>
          </cell>
          <cell r="C176" t="str">
            <v>SMA</v>
          </cell>
        </row>
        <row r="177">
          <cell r="A177">
            <v>7357</v>
          </cell>
          <cell r="B177" t="str">
            <v>VAN DE MEERSCHE Ivan</v>
          </cell>
          <cell r="C177" t="str">
            <v>SMA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4320</v>
          </cell>
          <cell r="B181" t="str">
            <v>VAN LANGENHOVE 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6088</v>
          </cell>
          <cell r="B186" t="str">
            <v>SYROIT Davy </v>
          </cell>
          <cell r="C186" t="str">
            <v>STER</v>
          </cell>
          <cell r="D186" t="str">
            <v>NS</v>
          </cell>
        </row>
        <row r="187">
          <cell r="A187">
            <v>6138</v>
          </cell>
          <cell r="B187" t="str">
            <v>VAN ROSSEN Michel</v>
          </cell>
          <cell r="C187" t="str">
            <v>STER</v>
          </cell>
        </row>
        <row r="188">
          <cell r="A188">
            <v>6409</v>
          </cell>
          <cell r="B188" t="str">
            <v>PERSOONS Wim</v>
          </cell>
          <cell r="C188" t="str">
            <v>STER</v>
          </cell>
        </row>
        <row r="189">
          <cell r="A189">
            <v>6454</v>
          </cell>
          <cell r="B189" t="str">
            <v>VERCAMMEN Alwin</v>
          </cell>
          <cell r="C189" t="str">
            <v>STER</v>
          </cell>
        </row>
        <row r="190">
          <cell r="A190">
            <v>7297</v>
          </cell>
          <cell r="B190" t="str">
            <v>MESKENS Eduard</v>
          </cell>
          <cell r="C190" t="str">
            <v>STER</v>
          </cell>
        </row>
        <row r="191">
          <cell r="A191">
            <v>7804</v>
          </cell>
          <cell r="B191" t="str">
            <v>DE BREMAEKER Eric</v>
          </cell>
          <cell r="C191" t="str">
            <v>STER</v>
          </cell>
        </row>
        <row r="192">
          <cell r="A192">
            <v>8535</v>
          </cell>
          <cell r="B192" t="str">
            <v>DE WIN Guy</v>
          </cell>
          <cell r="C192" t="str">
            <v>STER</v>
          </cell>
        </row>
        <row r="193">
          <cell r="A193">
            <v>8538</v>
          </cell>
          <cell r="B193" t="str">
            <v>EYLENBOSCH Petrus</v>
          </cell>
          <cell r="C193" t="str">
            <v>STER</v>
          </cell>
        </row>
        <row r="194">
          <cell r="A194">
            <v>8727</v>
          </cell>
          <cell r="B194" t="str">
            <v>PITTELJON Etienne</v>
          </cell>
          <cell r="C194" t="str">
            <v>STER</v>
          </cell>
        </row>
        <row r="196">
          <cell r="A196">
            <v>2061</v>
          </cell>
          <cell r="B196" t="str">
            <v>MERTENS Eddy</v>
          </cell>
          <cell r="C196" t="str">
            <v>KOH</v>
          </cell>
        </row>
        <row r="197">
          <cell r="A197">
            <v>4282</v>
          </cell>
          <cell r="B197" t="str">
            <v>COPPENS Sandro</v>
          </cell>
          <cell r="C197" t="str">
            <v>KOH</v>
          </cell>
        </row>
        <row r="198">
          <cell r="A198">
            <v>4284</v>
          </cell>
          <cell r="B198" t="str">
            <v>DE BACKER Peter</v>
          </cell>
          <cell r="C198" t="str">
            <v>KOH</v>
          </cell>
        </row>
        <row r="199">
          <cell r="A199">
            <v>4289</v>
          </cell>
          <cell r="B199" t="str">
            <v>GILLADE Danny</v>
          </cell>
          <cell r="C199" t="str">
            <v>KOH</v>
          </cell>
        </row>
        <row r="200">
          <cell r="A200">
            <v>4288</v>
          </cell>
          <cell r="B200" t="str">
            <v>GILLADE Alfred</v>
          </cell>
          <cell r="C200" t="str">
            <v>KOH</v>
          </cell>
        </row>
        <row r="201">
          <cell r="A201">
            <v>4290</v>
          </cell>
          <cell r="B201" t="str">
            <v>GILLADE Luc</v>
          </cell>
          <cell r="C201" t="str">
            <v>KOH</v>
          </cell>
        </row>
        <row r="202">
          <cell r="A202">
            <v>4297</v>
          </cell>
          <cell r="B202" t="str">
            <v>VAN DEN BOSSCHE Christian</v>
          </cell>
          <cell r="C202" t="str">
            <v>KOH</v>
          </cell>
        </row>
        <row r="203">
          <cell r="A203">
            <v>4305</v>
          </cell>
          <cell r="B203" t="str">
            <v>DE HERTOG Yves</v>
          </cell>
          <cell r="C203" t="str">
            <v>KOH</v>
          </cell>
        </row>
        <row r="204">
          <cell r="A204">
            <v>4354</v>
          </cell>
          <cell r="B204" t="str">
            <v>CAPIAU Lucien</v>
          </cell>
          <cell r="C204" t="str">
            <v>KOH</v>
          </cell>
        </row>
        <row r="205">
          <cell r="A205">
            <v>4356</v>
          </cell>
          <cell r="B205" t="str">
            <v>DE BOU Pol</v>
          </cell>
          <cell r="C205" t="str">
            <v>KOH</v>
          </cell>
        </row>
        <row r="206">
          <cell r="A206">
            <v>4357</v>
          </cell>
          <cell r="B206" t="str">
            <v>DE TAEYE Danny</v>
          </cell>
          <cell r="C206" t="str">
            <v>KOH</v>
          </cell>
        </row>
        <row r="207">
          <cell r="A207">
            <v>4359</v>
          </cell>
          <cell r="B207" t="str">
            <v>LABIE Dirk</v>
          </cell>
          <cell r="C207" t="str">
            <v>KOH</v>
          </cell>
        </row>
        <row r="208">
          <cell r="A208">
            <v>4360</v>
          </cell>
          <cell r="B208" t="str">
            <v>LABIE Kristof</v>
          </cell>
          <cell r="C208" t="str">
            <v>KOH</v>
          </cell>
        </row>
        <row r="209">
          <cell r="A209">
            <v>4361</v>
          </cell>
          <cell r="B209" t="str">
            <v>MANGELINCKX Nico</v>
          </cell>
          <cell r="C209" t="str">
            <v>KOH</v>
          </cell>
        </row>
        <row r="210">
          <cell r="A210">
            <v>4363</v>
          </cell>
          <cell r="B210" t="str">
            <v>PRIEUS Andy</v>
          </cell>
          <cell r="C210" t="str">
            <v>KOH</v>
          </cell>
        </row>
        <row r="211">
          <cell r="A211">
            <v>4378</v>
          </cell>
          <cell r="B211" t="str">
            <v>DERUYVER Stefaan</v>
          </cell>
          <cell r="C211" t="str">
            <v>KOH</v>
          </cell>
        </row>
        <row r="212">
          <cell r="A212">
            <v>4379</v>
          </cell>
          <cell r="B212" t="str">
            <v>DE VOS Geert</v>
          </cell>
          <cell r="C212" t="str">
            <v>KOH</v>
          </cell>
        </row>
        <row r="213">
          <cell r="A213">
            <v>4387</v>
          </cell>
          <cell r="B213" t="str">
            <v>TEMMERMAN Walter</v>
          </cell>
          <cell r="C213" t="str">
            <v>KOH</v>
          </cell>
        </row>
        <row r="214">
          <cell r="A214">
            <v>4389</v>
          </cell>
          <cell r="B214" t="str">
            <v>VAN KERCKHOVE Andre</v>
          </cell>
          <cell r="C214" t="str">
            <v>KOH</v>
          </cell>
        </row>
        <row r="215">
          <cell r="A215">
            <v>7205</v>
          </cell>
          <cell r="B215" t="str">
            <v>VAN DER POORTEN Stefaan</v>
          </cell>
          <cell r="C215" t="str">
            <v>KOH</v>
          </cell>
        </row>
        <row r="216">
          <cell r="A216">
            <v>7295</v>
          </cell>
          <cell r="B216" t="str">
            <v>CHAVATTE Adrien</v>
          </cell>
          <cell r="C216" t="str">
            <v>KOH</v>
          </cell>
        </row>
        <row r="217">
          <cell r="A217">
            <v>7682</v>
          </cell>
          <cell r="B217" t="str">
            <v>MATHIEU Ivan</v>
          </cell>
          <cell r="C217" t="str">
            <v>KOH</v>
          </cell>
        </row>
        <row r="218">
          <cell r="A218">
            <v>8093</v>
          </cell>
          <cell r="B218" t="str">
            <v>MATTHYS Karolien</v>
          </cell>
          <cell r="C218" t="str">
            <v>KOH</v>
          </cell>
        </row>
        <row r="219">
          <cell r="A219">
            <v>8662</v>
          </cell>
          <cell r="B219" t="str">
            <v>VAN DER LINDEN Eric</v>
          </cell>
          <cell r="C219" t="str">
            <v>KOH</v>
          </cell>
        </row>
        <row r="220">
          <cell r="A220">
            <v>8871</v>
          </cell>
          <cell r="B220" t="str">
            <v>VANDENHENDE John</v>
          </cell>
          <cell r="C220" t="str">
            <v>KOH</v>
          </cell>
          <cell r="D220" t="str">
            <v>NS</v>
          </cell>
        </row>
        <row r="223">
          <cell r="A223">
            <v>4422</v>
          </cell>
          <cell r="B223" t="str">
            <v>DE MEYER Rudi</v>
          </cell>
          <cell r="C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GM</v>
          </cell>
          <cell r="D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GM</v>
          </cell>
          <cell r="D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EWH</v>
          </cell>
          <cell r="D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EWH</v>
          </cell>
          <cell r="D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BvG</v>
          </cell>
          <cell r="D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KBCAW</v>
          </cell>
          <cell r="D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KBCAW</v>
          </cell>
          <cell r="D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KAS</v>
          </cell>
          <cell r="D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EBC</v>
          </cell>
          <cell r="D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EBC</v>
          </cell>
          <cell r="D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KOTM</v>
          </cell>
          <cell r="D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K.ME</v>
          </cell>
          <cell r="D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RV</v>
          </cell>
          <cell r="D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RV</v>
          </cell>
          <cell r="D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RV</v>
          </cell>
          <cell r="D466" t="str">
            <v>NS</v>
          </cell>
        </row>
        <row r="467">
          <cell r="B467" t="str">
            <v>VANDENBERGHE PASCAL</v>
          </cell>
          <cell r="C467" t="str">
            <v>RV</v>
          </cell>
          <cell r="D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WOH</v>
          </cell>
          <cell r="D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WOH</v>
          </cell>
          <cell r="D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WOH</v>
          </cell>
          <cell r="D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WOH</v>
          </cell>
          <cell r="D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WOH</v>
          </cell>
          <cell r="D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WOH</v>
          </cell>
          <cell r="D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WOH</v>
          </cell>
          <cell r="D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WOH</v>
          </cell>
          <cell r="D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IBA</v>
          </cell>
          <cell r="D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KK</v>
          </cell>
        </row>
        <row r="530">
          <cell r="A530">
            <v>4117</v>
          </cell>
          <cell r="B530" t="str">
            <v>DE SMET Jean-Pierre</v>
          </cell>
          <cell r="C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RT</v>
          </cell>
          <cell r="D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RT</v>
          </cell>
          <cell r="D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0">
      <selection activeCell="I51" sqref="I51:M5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40621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MARTENS Franklin</v>
      </c>
      <c r="C6" s="22"/>
      <c r="D6" s="22"/>
      <c r="E6" s="22"/>
      <c r="F6" s="22" t="s">
        <v>10</v>
      </c>
      <c r="G6" s="24" t="str">
        <f>VLOOKUP(L6,'[1]LEDEN'!A:E,3,FALSE)</f>
        <v>EWH</v>
      </c>
      <c r="H6" s="24"/>
      <c r="I6" s="22"/>
      <c r="J6" s="22"/>
      <c r="K6" s="22"/>
      <c r="L6" s="25">
        <v>7300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JANSSENS Dirk</v>
      </c>
      <c r="D9" s="32"/>
      <c r="E9" s="32"/>
      <c r="F9" s="30">
        <v>2</v>
      </c>
      <c r="G9" s="30"/>
      <c r="H9" s="30">
        <v>20</v>
      </c>
      <c r="I9" s="30">
        <v>27</v>
      </c>
      <c r="J9" s="33">
        <f aca="true" t="shared" si="0" ref="J9:J14">ROUNDDOWN(H9/I9,2)</f>
        <v>0.74</v>
      </c>
      <c r="K9" s="30">
        <v>5</v>
      </c>
      <c r="L9" s="34"/>
      <c r="N9">
        <v>8900</v>
      </c>
    </row>
    <row r="10" spans="2:14" ht="15" customHeight="1">
      <c r="B10" s="30">
        <v>2</v>
      </c>
      <c r="C10" s="31" t="str">
        <f>VLOOKUP(N10,'[1]LEDEN'!A:E,2,FALSE)</f>
        <v>GEERLANDT José</v>
      </c>
      <c r="D10" s="32"/>
      <c r="E10" s="32"/>
      <c r="F10" s="30">
        <v>2</v>
      </c>
      <c r="G10" s="30"/>
      <c r="H10" s="30">
        <v>20</v>
      </c>
      <c r="I10" s="30">
        <v>13</v>
      </c>
      <c r="J10" s="33">
        <f t="shared" si="0"/>
        <v>1.53</v>
      </c>
      <c r="K10" s="30">
        <v>5</v>
      </c>
      <c r="L10" s="35">
        <v>1</v>
      </c>
      <c r="N10">
        <v>4119</v>
      </c>
    </row>
    <row r="11" spans="2:12" ht="15" customHeight="1" hidden="1">
      <c r="B11" s="30">
        <v>3</v>
      </c>
      <c r="C11" s="31" t="e">
        <f>VLOOKUP(N11,'[1]LEDEN'!A:E,2,FALSE)</f>
        <v>#N/A</v>
      </c>
      <c r="D11" s="32"/>
      <c r="E11" s="32"/>
      <c r="F11" s="30"/>
      <c r="G11" s="30"/>
      <c r="H11" s="30">
        <f>G11/8*7</f>
        <v>0</v>
      </c>
      <c r="I11" s="30"/>
      <c r="J11" s="33" t="e">
        <f t="shared" si="0"/>
        <v>#DIV/0!</v>
      </c>
      <c r="K11" s="30"/>
      <c r="L11" s="35"/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4" ht="15" customHeight="1">
      <c r="B13" s="30">
        <v>3</v>
      </c>
      <c r="C13" s="31" t="str">
        <f>VLOOKUP(N13,'[1]LEDEN'!A:E,2,FALSE)</f>
        <v>DESWARTE Willy</v>
      </c>
      <c r="D13" s="32"/>
      <c r="E13" s="32"/>
      <c r="F13" s="30">
        <v>2</v>
      </c>
      <c r="G13" s="30"/>
      <c r="H13" s="30">
        <v>20</v>
      </c>
      <c r="I13" s="30">
        <v>13</v>
      </c>
      <c r="J13" s="33">
        <f t="shared" si="0"/>
        <v>1.53</v>
      </c>
      <c r="K13" s="30">
        <v>5</v>
      </c>
      <c r="L13" s="35"/>
      <c r="N13">
        <v>8687</v>
      </c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60</v>
      </c>
      <c r="I14" s="38">
        <f>SUM(I9:I13)</f>
        <v>53</v>
      </c>
      <c r="J14" s="39">
        <f t="shared" si="0"/>
        <v>1.13</v>
      </c>
      <c r="K14" s="38">
        <f>MAX(K9:K13)</f>
        <v>5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DESWARTE Willy</v>
      </c>
      <c r="C17" s="22"/>
      <c r="D17" s="22"/>
      <c r="E17" s="22"/>
      <c r="F17" s="22" t="s">
        <v>10</v>
      </c>
      <c r="G17" s="24" t="str">
        <f>VLOOKUP(L17,'[1]LEDEN'!A:E,3,FALSE)</f>
        <v>WOH</v>
      </c>
      <c r="H17" s="24"/>
      <c r="I17" s="22"/>
      <c r="J17" s="22"/>
      <c r="K17" s="22"/>
      <c r="L17" s="25">
        <v>8687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DESWARTE Willy</v>
      </c>
      <c r="D20" s="32"/>
      <c r="E20" s="32"/>
      <c r="F20" s="30">
        <v>2</v>
      </c>
      <c r="G20" s="30"/>
      <c r="H20" s="30">
        <v>20</v>
      </c>
      <c r="I20" s="30">
        <v>22</v>
      </c>
      <c r="J20" s="33">
        <f aca="true" t="shared" si="1" ref="J20:J25">ROUNDDOWN(H20/I20,2)</f>
        <v>0.9</v>
      </c>
      <c r="K20" s="30">
        <v>4</v>
      </c>
      <c r="L20" s="34"/>
      <c r="N20">
        <v>8687</v>
      </c>
    </row>
    <row r="21" spans="2:14" ht="12.75">
      <c r="B21" s="30">
        <v>2</v>
      </c>
      <c r="C21" s="31" t="str">
        <f>VLOOKUP(N21,'[1]LEDEN'!A:E,2,FALSE)</f>
        <v>JANSSENS Dirk</v>
      </c>
      <c r="D21" s="32"/>
      <c r="E21" s="32"/>
      <c r="F21" s="30">
        <v>2</v>
      </c>
      <c r="G21" s="30"/>
      <c r="H21" s="30">
        <v>20</v>
      </c>
      <c r="I21" s="30">
        <v>9</v>
      </c>
      <c r="J21" s="33">
        <f t="shared" si="1"/>
        <v>2.22</v>
      </c>
      <c r="K21" s="30">
        <v>5</v>
      </c>
      <c r="L21" s="35">
        <v>2</v>
      </c>
      <c r="N21">
        <v>8900</v>
      </c>
    </row>
    <row r="22" spans="2:12" ht="12.75" customHeight="1" hidden="1">
      <c r="B22" s="30"/>
      <c r="C22" s="31" t="e">
        <f>VLOOKUP(N22,'[1]LEDEN'!A:E,2,FALSE)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 t="shared" si="1"/>
        <v>#DIV/0!</v>
      </c>
      <c r="K22" s="30"/>
      <c r="L22" s="35"/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4" ht="12.75">
      <c r="B24" s="30">
        <v>3</v>
      </c>
      <c r="C24" s="31" t="str">
        <f>VLOOKUP(N24,'[1]LEDEN'!A:E,2,FALSE)</f>
        <v>MARTENS Franklin</v>
      </c>
      <c r="D24" s="32"/>
      <c r="E24" s="32"/>
      <c r="F24" s="30">
        <v>0</v>
      </c>
      <c r="G24" s="30"/>
      <c r="H24" s="30">
        <v>17</v>
      </c>
      <c r="I24" s="30">
        <v>13</v>
      </c>
      <c r="J24" s="33">
        <f t="shared" si="1"/>
        <v>1.3</v>
      </c>
      <c r="K24" s="30">
        <v>3</v>
      </c>
      <c r="L24" s="35"/>
      <c r="N24">
        <v>7300</v>
      </c>
    </row>
    <row r="25" spans="1:12" ht="12.75">
      <c r="A25" s="36"/>
      <c r="B25" s="37"/>
      <c r="C25" s="36" t="s">
        <v>17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57</v>
      </c>
      <c r="I25" s="38">
        <f>SUM(I20:I24)</f>
        <v>44</v>
      </c>
      <c r="J25" s="39">
        <f t="shared" si="1"/>
        <v>1.29</v>
      </c>
      <c r="K25" s="38">
        <f>MAX(K20:K24)</f>
        <v>5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JANSSENS Dirk</v>
      </c>
      <c r="C28" s="22"/>
      <c r="D28" s="22"/>
      <c r="E28" s="22"/>
      <c r="F28" s="22" t="s">
        <v>10</v>
      </c>
      <c r="G28" s="24" t="str">
        <f>VLOOKUP(L28,'[1]LEDEN'!A:E,3,FALSE)</f>
        <v>BCSK</v>
      </c>
      <c r="H28" s="24"/>
      <c r="I28" s="22"/>
      <c r="J28" s="22"/>
      <c r="K28" s="22"/>
      <c r="L28" s="25">
        <v>8900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MARTENS Franklin</v>
      </c>
      <c r="D31" s="32"/>
      <c r="E31" s="32"/>
      <c r="F31" s="30">
        <v>0</v>
      </c>
      <c r="G31" s="30"/>
      <c r="H31" s="30">
        <v>14</v>
      </c>
      <c r="I31" s="30">
        <v>27</v>
      </c>
      <c r="J31" s="33">
        <f aca="true" t="shared" si="2" ref="J31:J36">ROUNDDOWN(H31/I31,2)</f>
        <v>0.51</v>
      </c>
      <c r="K31" s="30">
        <v>2</v>
      </c>
      <c r="L31" s="34"/>
      <c r="N31">
        <v>7300</v>
      </c>
    </row>
    <row r="32" spans="2:14" ht="12.75">
      <c r="B32" s="30">
        <v>2</v>
      </c>
      <c r="C32" s="31" t="str">
        <f>VLOOKUP(N32,'[1]LEDEN'!A:E,2,FALSE)</f>
        <v>DESWARTE Willy</v>
      </c>
      <c r="D32" s="32"/>
      <c r="E32" s="32"/>
      <c r="F32" s="30">
        <v>0</v>
      </c>
      <c r="G32" s="30"/>
      <c r="H32" s="30">
        <v>7</v>
      </c>
      <c r="I32" s="30">
        <v>9</v>
      </c>
      <c r="J32" s="33">
        <f t="shared" si="2"/>
        <v>0.77</v>
      </c>
      <c r="K32" s="30">
        <v>1</v>
      </c>
      <c r="L32" s="35">
        <v>3</v>
      </c>
      <c r="N32">
        <v>8687</v>
      </c>
    </row>
    <row r="33" spans="2:12" ht="12.75" customHeight="1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4" ht="12.75">
      <c r="B35" s="30">
        <v>3</v>
      </c>
      <c r="C35" s="31" t="str">
        <f>VLOOKUP(N35,'[1]LEDEN'!A:E,2,FALSE)</f>
        <v>GEERLANDT José</v>
      </c>
      <c r="D35" s="32"/>
      <c r="E35" s="32"/>
      <c r="F35" s="30">
        <v>2</v>
      </c>
      <c r="G35" s="30"/>
      <c r="H35" s="30">
        <v>20</v>
      </c>
      <c r="I35" s="30">
        <v>24</v>
      </c>
      <c r="J35" s="33">
        <f t="shared" si="2"/>
        <v>0.83</v>
      </c>
      <c r="K35" s="30">
        <v>4</v>
      </c>
      <c r="L35" s="35"/>
      <c r="N35">
        <v>4119</v>
      </c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41</v>
      </c>
      <c r="I36" s="38">
        <f>SUM(I31:I35)</f>
        <v>60</v>
      </c>
      <c r="J36" s="39">
        <f t="shared" si="2"/>
        <v>0.68</v>
      </c>
      <c r="K36" s="38">
        <f>MAX(K31:K35)</f>
        <v>4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GEERLANDT José</v>
      </c>
      <c r="C39" s="22"/>
      <c r="D39" s="22"/>
      <c r="E39" s="22"/>
      <c r="F39" s="22" t="s">
        <v>10</v>
      </c>
      <c r="G39" s="24" t="str">
        <f>VLOOKUP(L39,'[1]LEDEN'!A:E,3,FALSE)</f>
        <v>OS</v>
      </c>
      <c r="H39" s="24"/>
      <c r="I39" s="22"/>
      <c r="J39" s="22"/>
      <c r="K39" s="22"/>
      <c r="L39" s="25">
        <v>4119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DESWARTE Willy</v>
      </c>
      <c r="D42" s="32"/>
      <c r="E42" s="32"/>
      <c r="F42" s="30">
        <v>0</v>
      </c>
      <c r="G42" s="30"/>
      <c r="H42" s="30">
        <v>10</v>
      </c>
      <c r="I42" s="30">
        <v>22</v>
      </c>
      <c r="J42" s="33">
        <f aca="true" t="shared" si="3" ref="J42:J47">ROUNDDOWN(H42/I42,2)</f>
        <v>0.45</v>
      </c>
      <c r="K42" s="30">
        <v>2</v>
      </c>
      <c r="L42" s="34"/>
      <c r="N42">
        <v>8687</v>
      </c>
    </row>
    <row r="43" spans="2:14" ht="12.75">
      <c r="B43" s="30">
        <v>2</v>
      </c>
      <c r="C43" s="31" t="str">
        <f>VLOOKUP(N43,'[1]LEDEN'!A:E,2,FALSE)</f>
        <v>MARTENS Franklin</v>
      </c>
      <c r="D43" s="32"/>
      <c r="E43" s="32"/>
      <c r="F43" s="30">
        <v>0</v>
      </c>
      <c r="G43" s="30"/>
      <c r="H43" s="30">
        <v>13</v>
      </c>
      <c r="I43" s="30">
        <v>13</v>
      </c>
      <c r="J43" s="33">
        <f t="shared" si="3"/>
        <v>1</v>
      </c>
      <c r="K43" s="30">
        <v>2</v>
      </c>
      <c r="L43" s="35">
        <v>4</v>
      </c>
      <c r="N43">
        <v>7300</v>
      </c>
    </row>
    <row r="44" spans="2:12" ht="12.75" customHeight="1" hidden="1">
      <c r="B44" s="30">
        <v>3</v>
      </c>
      <c r="C44" s="31" t="e">
        <f>VLOOKUP(N44,'[1]LEDEN'!A:E,2,FALSE)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 t="shared" si="3"/>
        <v>#DIV/0!</v>
      </c>
      <c r="K44" s="30"/>
      <c r="L44" s="35"/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4" ht="12.75">
      <c r="B46" s="30">
        <v>3</v>
      </c>
      <c r="C46" s="31" t="str">
        <f>VLOOKUP(N46,'[1]LEDEN'!A:E,2,FALSE)</f>
        <v>JANSSENS Dirk</v>
      </c>
      <c r="D46" s="32"/>
      <c r="E46" s="32"/>
      <c r="F46" s="30">
        <v>0</v>
      </c>
      <c r="G46" s="30"/>
      <c r="H46" s="30">
        <v>14</v>
      </c>
      <c r="I46" s="30">
        <v>24</v>
      </c>
      <c r="J46" s="33">
        <f t="shared" si="3"/>
        <v>0.58</v>
      </c>
      <c r="K46" s="30">
        <v>2</v>
      </c>
      <c r="L46" s="35"/>
      <c r="N46">
        <v>8900</v>
      </c>
    </row>
    <row r="47" spans="1:12" ht="12.75">
      <c r="A47" s="36"/>
      <c r="B47" s="37"/>
      <c r="C47" s="36" t="s">
        <v>19</v>
      </c>
      <c r="D47" s="36"/>
      <c r="E47" s="36" t="s">
        <v>18</v>
      </c>
      <c r="F47" s="38">
        <f>SUM(F42:F46)</f>
        <v>0</v>
      </c>
      <c r="G47" s="38">
        <f>SUM(G42:G46)</f>
        <v>0</v>
      </c>
      <c r="H47" s="38">
        <f>SUM(H42:H46)</f>
        <v>37</v>
      </c>
      <c r="I47" s="38">
        <f>SUM(I42:I46)</f>
        <v>59</v>
      </c>
      <c r="J47" s="39">
        <f t="shared" si="3"/>
        <v>0.62</v>
      </c>
      <c r="K47" s="38">
        <f>MAX(K42:K46)</f>
        <v>2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1" spans="3:13" ht="15">
      <c r="C51" s="44">
        <f ca="1">TODAY()</f>
        <v>40623</v>
      </c>
      <c r="D51" s="45"/>
      <c r="I51" s="46" t="s">
        <v>20</v>
      </c>
      <c r="J51" s="47" t="s">
        <v>21</v>
      </c>
      <c r="K51" s="47"/>
      <c r="L51" s="47"/>
      <c r="M51" s="47"/>
    </row>
    <row r="52" ht="12.75">
      <c r="J52" t="s">
        <v>22</v>
      </c>
    </row>
  </sheetData>
  <sheetProtection/>
  <mergeCells count="9">
    <mergeCell ref="L43:L46"/>
    <mergeCell ref="C51:D51"/>
    <mergeCell ref="J51:M51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2011-03-21T06:12:50Z</dcterms:created>
  <dcterms:modified xsi:type="dcterms:W3CDTF">2011-03-21T06:13:22Z</dcterms:modified>
  <cp:category/>
  <cp:version/>
  <cp:contentType/>
  <cp:contentStatus/>
</cp:coreProperties>
</file>