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<sst xmlns="http://schemas.openxmlformats.org/spreadsheetml/2006/main" count="41" uniqueCount="40">
  <si>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GEWEST BEIDE - VLAANDEREN</t>
  </si>
  <si>
    <t>sportjaar :</t>
  </si>
  <si>
    <t>2013-2014</t>
  </si>
  <si>
    <t>DISTRICT :  zuidwestvlaanderen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</si>
  <si>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</si>
  <si>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</si>
  <si>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</si>
  <si>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</si>
  <si>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</si>
  <si>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</si>
  <si>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</si>
  <si>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</si>
  <si>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</si>
  <si>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</si>
  <si>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</si>
  <si>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</si>
  <si>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</si>
  <si>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Forfait</t>
  </si>
  <si>
    <t>DISTRICTFINALE 5° BANDSTOTEN K.B.</t>
  </si>
  <si>
    <t>* DEELNEMERS</t>
  </si>
  <si>
    <t xml:space="preserve">Al deze wedstrijden worden gespeeld in </t>
  </si>
  <si>
    <t>KBC Warden Oom, Hogestraat 22 te Hooglede.</t>
  </si>
  <si>
    <t>Tel.: 0473/21.21.18.</t>
  </si>
  <si>
    <t>zaterdag 28 december 2013 om 17u00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</si>
  <si>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</si>
  <si>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</si>
  <si>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</si>
  <si>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</si>
  <si>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</si>
  <si>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</si>
  <si>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</si>
  <si>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</si>
  <si>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</si>
  <si>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</si>
  <si>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22 &amp; 23 maart 2014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</si>
  <si>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</si>
  <si>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</si>
  <si>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</si>
  <si>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 december 2013</t>
  </si>
  <si>
    <t>uiterste speeldatum : zondag 29 december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</si>
</sst>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53</xdr:row>
      <xdr:rowOff>161925</xdr:rowOff>
    </xdr:from>
    <xdr:to>
      <xdr:col>15</xdr:col>
      <xdr:colOff>485775</xdr:colOff>
      <xdr:row>56</xdr:row>
      <xdr:rowOff>142875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972550"/>
          <a:ext cx="640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9270</v>
      </c>
      <c r="D10" s="39" t="str">
        <f>VLOOKUP(C10,'[1]LEDEN'!A:C,2,FALSE)</f>
        <v>DESWARTE Franky</v>
      </c>
      <c r="F10" s="30" t="str">
        <f>VLOOKUP(C10,'[1]LEDEN'!A:C,3,FALSE)</f>
        <v>WOH</v>
      </c>
      <c r="J10" s="30">
        <v>8</v>
      </c>
      <c r="K10" s="40">
        <v>120</v>
      </c>
      <c r="L10" s="30">
        <v>67</v>
      </c>
      <c r="M10" s="41">
        <f aca="true" t="shared" si="0" ref="M10:M25">IF(L10&lt;&gt;"",(K10/L10)-0.005,"")</f>
        <v>1.7860447761194032</v>
      </c>
      <c r="N10" s="30">
        <v>9</v>
      </c>
      <c r="O10" s="30" t="str">
        <f>IF(M10&lt;1.3,"OG",IF(AND(M10&gt;=1.3,M10&lt;1.75),"MG",IF(AND(M10&gt;=1.75,M10&lt;2.5),"PR",IF(AND(M10&gt;=2.5,M10&lt;3.5),"DPR",IF(AND(M10&gt;=3.5,M10&lt;5),"DRPR","")))))</f>
        <v>PR</v>
      </c>
    </row>
    <row r="11" spans="2:15" ht="15">
      <c r="B11">
        <f>B10+1</f>
        <v>2</v>
      </c>
      <c r="C11" s="38">
        <v>8704</v>
      </c>
      <c r="D11" s="39" t="str">
        <f>VLOOKUP(C11,'[1]LEDEN'!A:C,2,FALSE)</f>
        <v>CALLENS Filip</v>
      </c>
      <c r="F11" s="30" t="str">
        <f>VLOOKUP(C11,'[1]LEDEN'!A:C,3,FALSE)</f>
        <v>DLS</v>
      </c>
      <c r="J11" s="30">
        <v>8</v>
      </c>
      <c r="K11" s="40">
        <v>120</v>
      </c>
      <c r="L11" s="30">
        <v>68</v>
      </c>
      <c r="M11" s="41">
        <f t="shared" si="0"/>
        <v>1.7597058823529412</v>
      </c>
      <c r="N11" s="30">
        <v>10</v>
      </c>
      <c r="O11" s="30" t="str">
        <f aca="true" t="shared" si="1" ref="O11:O27">IF(M11&lt;1.3,"OG",IF(AND(M11&gt;=1.3,M11&lt;1.75),"MG",IF(AND(M11&gt;=1.75,M11&lt;2.5),"PR",IF(AND(M11&gt;=2.5,M11&lt;3.5),"DPR",IF(AND(M11&gt;=3.5,M11&lt;5),"DRPR","")))))</f>
        <v>PR</v>
      </c>
    </row>
    <row r="12" spans="2:15" ht="15">
      <c r="B12">
        <f aca="true" t="shared" si="2" ref="B12:B24">B11+1</f>
        <v>3</v>
      </c>
      <c r="C12" s="38">
        <v>9439</v>
      </c>
      <c r="D12" s="39" t="str">
        <f>VLOOKUP(C12,'[1]LEDEN'!A:C,2,FALSE)</f>
        <v>VANDENBERGHE Rudy</v>
      </c>
      <c r="F12" s="30" t="str">
        <f>VLOOKUP(C12,'[1]LEDEN'!A:C,3,FALSE)</f>
        <v>VOLH</v>
      </c>
      <c r="H12" t="s">
        <v>16</v>
      </c>
      <c r="J12" s="30">
        <v>6</v>
      </c>
      <c r="K12" s="40">
        <v>113</v>
      </c>
      <c r="L12" s="30">
        <v>72</v>
      </c>
      <c r="M12" s="41">
        <f t="shared" si="0"/>
        <v>1.5644444444444445</v>
      </c>
      <c r="N12" s="30">
        <v>9</v>
      </c>
      <c r="O12" s="30" t="str">
        <f t="shared" si="1"/>
        <v>MG</v>
      </c>
    </row>
    <row r="13" spans="2:15" ht="15">
      <c r="B13">
        <f t="shared" si="2"/>
        <v>4</v>
      </c>
      <c r="C13" s="38">
        <v>9074</v>
      </c>
      <c r="D13" s="39" t="str">
        <f>VLOOKUP(C13,'[1]LEDEN'!A:C,2,FALSE)</f>
        <v>VANBIERVLIET Geert</v>
      </c>
      <c r="F13" s="30" t="str">
        <f>VLOOKUP(C13,'[1]LEDEN'!A:C,3,FALSE)</f>
        <v>WOH</v>
      </c>
      <c r="J13" s="30">
        <v>6</v>
      </c>
      <c r="K13" s="40">
        <v>110</v>
      </c>
      <c r="L13" s="30">
        <v>81</v>
      </c>
      <c r="M13" s="41">
        <f t="shared" si="0"/>
        <v>1.3530246913580248</v>
      </c>
      <c r="N13" s="30">
        <v>10</v>
      </c>
      <c r="O13" s="30" t="str">
        <f t="shared" si="1"/>
        <v>MG</v>
      </c>
    </row>
    <row r="14" spans="2:15" ht="15">
      <c r="B14">
        <f t="shared" si="2"/>
        <v>5</v>
      </c>
      <c r="C14" s="38">
        <v>4691</v>
      </c>
      <c r="D14" s="39" t="str">
        <f>VLOOKUP(C14,'[1]LEDEN'!A:C,2,FALSE)</f>
        <v>D'HONDT Hervé</v>
      </c>
      <c r="F14" s="30" t="str">
        <f>VLOOKUP(C14,'[1]LEDEN'!A:C,3,FALSE)</f>
        <v>WOH</v>
      </c>
      <c r="J14" s="30">
        <v>4</v>
      </c>
      <c r="K14" s="40">
        <v>106</v>
      </c>
      <c r="L14" s="30">
        <v>73</v>
      </c>
      <c r="M14" s="41">
        <f t="shared" si="0"/>
        <v>1.447054794520548</v>
      </c>
      <c r="N14" s="30">
        <v>9</v>
      </c>
      <c r="O14" s="30" t="str">
        <f t="shared" si="1"/>
        <v>MG</v>
      </c>
    </row>
    <row r="15" spans="2:15" ht="15">
      <c r="B15">
        <f t="shared" si="2"/>
        <v>6</v>
      </c>
      <c r="C15" s="38">
        <v>7692</v>
      </c>
      <c r="D15" s="39" t="str">
        <f>VLOOKUP(C15,'[1]LEDEN'!A:C,2,FALSE)</f>
        <v>VUYLSTEKE Gilbert</v>
      </c>
      <c r="F15" s="30" t="str">
        <f>VLOOKUP(C15,'[1]LEDEN'!A:C,3,FALSE)</f>
        <v>WOH</v>
      </c>
      <c r="J15" s="30">
        <v>4</v>
      </c>
      <c r="K15" s="40">
        <v>100</v>
      </c>
      <c r="L15" s="30">
        <v>70</v>
      </c>
      <c r="M15" s="41">
        <f t="shared" si="0"/>
        <v>1.4235714285714287</v>
      </c>
      <c r="N15" s="30">
        <v>7</v>
      </c>
      <c r="O15" s="30" t="str">
        <f t="shared" si="1"/>
        <v>MG</v>
      </c>
    </row>
    <row r="16" spans="2:15" ht="15">
      <c r="B16">
        <f t="shared" si="2"/>
        <v>7</v>
      </c>
      <c r="C16" s="38">
        <v>9271</v>
      </c>
      <c r="D16" s="39" t="str">
        <f>VLOOKUP(C16,'[1]LEDEN'!A:C,2,FALSE)</f>
        <v>VAN ACKER Frank</v>
      </c>
      <c r="F16" s="30" t="str">
        <f>VLOOKUP(C16,'[1]LEDEN'!A:C,3,FALSE)</f>
        <v>WOH</v>
      </c>
      <c r="J16" s="30">
        <v>4</v>
      </c>
      <c r="K16" s="40">
        <v>104</v>
      </c>
      <c r="L16" s="30">
        <v>73</v>
      </c>
      <c r="M16" s="41">
        <f t="shared" si="0"/>
        <v>1.4196575342465754</v>
      </c>
      <c r="N16" s="30">
        <v>10</v>
      </c>
      <c r="O16" s="30" t="str">
        <f t="shared" si="1"/>
        <v>MG</v>
      </c>
    </row>
    <row r="17" spans="2:15" ht="15">
      <c r="B17">
        <f t="shared" si="2"/>
        <v>8</v>
      </c>
      <c r="C17" s="38">
        <v>9436</v>
      </c>
      <c r="D17" s="39" t="str">
        <f>VLOOKUP(C17,'[1]LEDEN'!A:C,2,FALSE)</f>
        <v>MOLLE Willy</v>
      </c>
      <c r="F17" s="30" t="str">
        <f>VLOOKUP(C17,'[1]LEDEN'!A:C,3,FALSE)</f>
        <v>RT</v>
      </c>
      <c r="J17" s="30">
        <v>4</v>
      </c>
      <c r="K17" s="40">
        <v>94</v>
      </c>
      <c r="L17" s="30">
        <v>68</v>
      </c>
      <c r="M17" s="41">
        <f t="shared" si="0"/>
        <v>1.3773529411764707</v>
      </c>
      <c r="N17" s="30">
        <v>8</v>
      </c>
      <c r="O17" s="30" t="str">
        <f t="shared" si="1"/>
        <v>MG</v>
      </c>
    </row>
    <row r="18" spans="2:15" ht="15">
      <c r="B18">
        <f t="shared" si="2"/>
        <v>9</v>
      </c>
      <c r="C18" s="38">
        <v>8872</v>
      </c>
      <c r="D18" s="39" t="str">
        <f>VLOOKUP(C18,'[1]LEDEN'!A:C,2,FALSE)</f>
        <v>BEIRNAERT Arthur</v>
      </c>
      <c r="F18" s="30" t="str">
        <f>VLOOKUP(C18,'[1]LEDEN'!A:C,3,FALSE)</f>
        <v>WOH</v>
      </c>
      <c r="J18" s="30">
        <v>2</v>
      </c>
      <c r="K18" s="40">
        <v>99</v>
      </c>
      <c r="L18" s="30">
        <v>72</v>
      </c>
      <c r="M18" s="41">
        <f t="shared" si="0"/>
        <v>1.37</v>
      </c>
      <c r="N18" s="30">
        <v>7</v>
      </c>
      <c r="O18" s="30" t="str">
        <f t="shared" si="1"/>
        <v>MG</v>
      </c>
    </row>
    <row r="19" spans="2:15" ht="15">
      <c r="B19">
        <f t="shared" si="2"/>
        <v>10</v>
      </c>
      <c r="C19" s="38">
        <v>8689</v>
      </c>
      <c r="D19" s="39" t="str">
        <f>VLOOKUP(C19,'[1]LEDEN'!A:C,2,FALSE)</f>
        <v>DE WAELE Eddy</v>
      </c>
      <c r="F19" s="30" t="str">
        <f>VLOOKUP(C19,'[1]LEDEN'!A:C,3,FALSE)</f>
        <v>DLS</v>
      </c>
      <c r="J19" s="30">
        <v>4</v>
      </c>
      <c r="K19" s="40">
        <v>104</v>
      </c>
      <c r="L19" s="30">
        <v>87</v>
      </c>
      <c r="M19" s="41">
        <f t="shared" si="0"/>
        <v>1.190402298850575</v>
      </c>
      <c r="N19" s="30">
        <v>10</v>
      </c>
      <c r="O19" s="30" t="str">
        <f t="shared" si="1"/>
        <v>OG</v>
      </c>
    </row>
    <row r="20" spans="2:15" ht="15">
      <c r="B20">
        <f t="shared" si="2"/>
        <v>11</v>
      </c>
      <c r="C20" s="38">
        <v>9080</v>
      </c>
      <c r="D20" s="39" t="str">
        <f>VLOOKUP(C20,'[1]LEDEN'!A:C,2,FALSE)</f>
        <v>VAN KEIRSBULCK Alex</v>
      </c>
      <c r="F20" s="30" t="str">
        <f>VLOOKUP(C20,'[1]LEDEN'!A:C,3,FALSE)</f>
        <v>VOLH</v>
      </c>
      <c r="J20" s="30">
        <v>4</v>
      </c>
      <c r="K20" s="40">
        <v>106</v>
      </c>
      <c r="L20" s="30">
        <v>103</v>
      </c>
      <c r="M20" s="41">
        <f t="shared" si="0"/>
        <v>1.024126213592233</v>
      </c>
      <c r="N20" s="30">
        <v>9</v>
      </c>
      <c r="O20" s="30" t="str">
        <f t="shared" si="1"/>
        <v>OG</v>
      </c>
    </row>
    <row r="21" spans="2:15" ht="15">
      <c r="B21">
        <f t="shared" si="2"/>
        <v>12</v>
      </c>
      <c r="C21" s="38">
        <v>5183</v>
      </c>
      <c r="D21" s="39" t="str">
        <f>VLOOKUP(C21,'[1]LEDEN'!A:C,2,FALSE)</f>
        <v>BOEDTS Freddy</v>
      </c>
      <c r="F21" s="30" t="str">
        <f>VLOOKUP(C21,'[1]LEDEN'!A:C,3,FALSE)</f>
        <v>WOH</v>
      </c>
      <c r="J21" s="30">
        <v>2</v>
      </c>
      <c r="K21" s="40">
        <v>81</v>
      </c>
      <c r="L21" s="30">
        <v>70</v>
      </c>
      <c r="M21" s="41">
        <f t="shared" si="0"/>
        <v>1.1521428571428574</v>
      </c>
      <c r="N21" s="30">
        <v>6</v>
      </c>
      <c r="O21" s="30" t="str">
        <f t="shared" si="1"/>
        <v>OG</v>
      </c>
    </row>
    <row r="22" spans="2:15" ht="15">
      <c r="B22">
        <f t="shared" si="2"/>
        <v>13</v>
      </c>
      <c r="C22" s="30">
        <v>9275</v>
      </c>
      <c r="D22" s="39" t="str">
        <f>VLOOKUP(C22,'[1]LEDEN'!A:C,2,FALSE)</f>
        <v>DELECLUYSE Hugo</v>
      </c>
      <c r="F22" s="30" t="str">
        <f>VLOOKUP(C22,'[1]LEDEN'!A:C,3,FALSE)</f>
        <v>IBA</v>
      </c>
      <c r="J22" s="30">
        <v>2</v>
      </c>
      <c r="K22" s="40">
        <v>96</v>
      </c>
      <c r="L22" s="30">
        <v>85</v>
      </c>
      <c r="M22" s="41">
        <f t="shared" si="0"/>
        <v>1.1244117647058824</v>
      </c>
      <c r="N22" s="30">
        <v>5</v>
      </c>
      <c r="O22" s="30" t="str">
        <f t="shared" si="1"/>
        <v>OG</v>
      </c>
    </row>
    <row r="23" spans="2:15" ht="15">
      <c r="B23">
        <f t="shared" si="2"/>
        <v>14</v>
      </c>
      <c r="C23" s="30">
        <v>9056</v>
      </c>
      <c r="D23" s="39" t="str">
        <f>VLOOKUP(C23,'[1]LEDEN'!A:C,2,FALSE)</f>
        <v>LALLEMAN Dennis</v>
      </c>
      <c r="F23" s="30" t="str">
        <f>VLOOKUP(C23,'[1]LEDEN'!A:C,3,FALSE)</f>
        <v>WOH</v>
      </c>
      <c r="J23" s="30">
        <v>2</v>
      </c>
      <c r="K23" s="40">
        <v>84</v>
      </c>
      <c r="L23" s="30">
        <v>91</v>
      </c>
      <c r="M23" s="41">
        <f t="shared" si="0"/>
        <v>0.9180769230769231</v>
      </c>
      <c r="N23" s="30">
        <v>6</v>
      </c>
      <c r="O23" s="30" t="str">
        <f t="shared" si="1"/>
        <v>OG</v>
      </c>
    </row>
    <row r="24" spans="2:15" ht="15">
      <c r="B24">
        <f t="shared" si="2"/>
        <v>15</v>
      </c>
      <c r="C24" s="30">
        <v>8085</v>
      </c>
      <c r="D24" s="39" t="str">
        <f>VLOOKUP(C24,'[1]LEDEN'!A:C,2,FALSE)</f>
        <v>BOUCKENOOGHE Gilbert</v>
      </c>
      <c r="F24" s="30" t="str">
        <f>VLOOKUP(C24,'[1]LEDEN'!A:C,3,FALSE)</f>
        <v>WOH</v>
      </c>
      <c r="J24" s="30">
        <v>0</v>
      </c>
      <c r="K24" s="40">
        <v>88</v>
      </c>
      <c r="L24" s="30">
        <v>68</v>
      </c>
      <c r="M24" s="41">
        <f t="shared" si="0"/>
        <v>1.2891176470588237</v>
      </c>
      <c r="N24" s="30">
        <v>12</v>
      </c>
      <c r="O24" s="30" t="str">
        <f t="shared" si="1"/>
        <v>OG</v>
      </c>
    </row>
    <row r="25" spans="2:15" ht="6" customHeight="1">
      <c r="B25"/>
      <c r="C25" s="30"/>
      <c r="D25" s="39"/>
      <c r="F25" s="30"/>
      <c r="J25" s="30"/>
      <c r="K25" s="40"/>
      <c r="L25" s="30"/>
      <c r="M25" s="41">
        <f t="shared" si="0"/>
      </c>
      <c r="N25" s="30"/>
      <c r="O25" s="30">
        <f t="shared" si="1"/>
      </c>
    </row>
    <row r="26" spans="2:15" ht="15">
      <c r="B26"/>
      <c r="C26" s="30">
        <v>9434</v>
      </c>
      <c r="D26" s="39" t="str">
        <f>VLOOKUP(C26,'[1]LEDEN'!A:C,2,FALSE)</f>
        <v>PHELIZON Christophe</v>
      </c>
      <c r="F26" s="30" t="str">
        <f>VLOOKUP(C26,'[1]LEDEN'!A:C,3,FALSE)</f>
        <v>RT</v>
      </c>
      <c r="J26" s="30" t="s">
        <v>17</v>
      </c>
      <c r="K26" s="40"/>
      <c r="L26" s="30"/>
      <c r="M26" s="41">
        <f>IF(L26&lt;&gt;"",(#REF!/L26)-0.005,"")</f>
      </c>
      <c r="N26" s="30"/>
      <c r="O26" s="30">
        <f t="shared" si="1"/>
      </c>
    </row>
    <row r="27" spans="2:15" ht="15">
      <c r="B27"/>
      <c r="C27" s="30">
        <v>9077</v>
      </c>
      <c r="D27" s="39" t="str">
        <f>VLOOKUP(C27,'[1]LEDEN'!A:C,2,FALSE)</f>
        <v>COUCKE Gabriel</v>
      </c>
      <c r="F27" s="30" t="str">
        <f>VLOOKUP(C27,'[1]LEDEN'!A:C,3,FALSE)</f>
        <v>RT</v>
      </c>
      <c r="J27" s="30" t="s">
        <v>17</v>
      </c>
      <c r="K27" s="40"/>
      <c r="L27" s="30"/>
      <c r="M27" s="41">
        <f>IF(L27&lt;&gt;"",(#REF!/L27)-0.005,"")</f>
      </c>
      <c r="N27" s="30"/>
      <c r="O27" s="30">
        <f t="shared" si="1"/>
      </c>
    </row>
    <row r="28" ht="6" customHeight="1"/>
    <row r="29" spans="2:16" ht="23.25">
      <c r="B29" s="42" t="s">
        <v>18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15">
      <c r="B30" s="43" t="s">
        <v>19</v>
      </c>
      <c r="D30" s="44"/>
      <c r="O30"/>
      <c r="P30" s="30"/>
    </row>
    <row r="31" spans="2:16" ht="15">
      <c r="B31">
        <v>1</v>
      </c>
      <c r="C31" s="38">
        <v>9270</v>
      </c>
      <c r="D31" s="39" t="str">
        <f>VLOOKUP(C31,'[1]LEDEN'!A:C,2,FALSE)</f>
        <v>DESWARTE Franky</v>
      </c>
      <c r="F31" s="30" t="str">
        <f>VLOOKUP(C31,'[1]LEDEN'!A:C,3,FALSE)</f>
        <v>WOH</v>
      </c>
      <c r="H31" s="45" t="s">
        <v>20</v>
      </c>
      <c r="O31"/>
      <c r="P31" s="30"/>
    </row>
    <row r="32" spans="2:16" ht="15">
      <c r="B32">
        <v>2</v>
      </c>
      <c r="C32" s="30">
        <v>8704</v>
      </c>
      <c r="D32" s="39" t="str">
        <f>VLOOKUP(C32,'[1]LEDEN'!A:C,2,FALSE)</f>
        <v>CALLENS Filip</v>
      </c>
      <c r="F32" s="30" t="str">
        <f>VLOOKUP(C32,'[1]LEDEN'!A:C,3,FALSE)</f>
        <v>DLS</v>
      </c>
      <c r="H32" s="45" t="s">
        <v>21</v>
      </c>
      <c r="O32"/>
      <c r="P32" s="30"/>
    </row>
    <row r="33" spans="2:16" ht="15">
      <c r="B33">
        <v>3</v>
      </c>
      <c r="C33" s="30">
        <v>9439</v>
      </c>
      <c r="D33" s="39" t="str">
        <f>VLOOKUP(C33,'[1]LEDEN'!A:C,2,FALSE)</f>
        <v>VANDENBERGHE Rudy</v>
      </c>
      <c r="F33" s="30" t="str">
        <f>VLOOKUP(C33,'[1]LEDEN'!A:C,3,FALSE)</f>
        <v>VOLH</v>
      </c>
      <c r="H33" s="45" t="s">
        <v>22</v>
      </c>
      <c r="O33"/>
      <c r="P33" s="30"/>
    </row>
    <row r="34" spans="2:16" ht="15">
      <c r="B34">
        <v>4</v>
      </c>
      <c r="C34" s="30">
        <v>9074</v>
      </c>
      <c r="D34" s="39" t="str">
        <f>VLOOKUP(C34,'[1]LEDEN'!A:C,2,FALSE)</f>
        <v>VANBIERVLIET Geert</v>
      </c>
      <c r="F34" s="30" t="str">
        <f>VLOOKUP(C34,'[1]LEDEN'!A:C,3,FALSE)</f>
        <v>WOH</v>
      </c>
      <c r="H34" s="45" t="s">
        <v>23</v>
      </c>
      <c r="O34"/>
      <c r="P34" s="30"/>
    </row>
    <row r="35" spans="2:16" ht="6" customHeight="1">
      <c r="B35"/>
      <c r="C35" s="30"/>
      <c r="O35"/>
      <c r="P35" s="30"/>
    </row>
    <row r="36" spans="2:16" ht="15">
      <c r="B36" s="46" t="s">
        <v>24</v>
      </c>
      <c r="C36" s="30"/>
      <c r="E36" s="47">
        <v>30</v>
      </c>
      <c r="O36"/>
      <c r="P36" s="30"/>
    </row>
    <row r="37" spans="2:16" ht="6" customHeight="1">
      <c r="B37"/>
      <c r="C37" s="30"/>
      <c r="O37"/>
      <c r="P37" s="30"/>
    </row>
    <row r="38" spans="2:16" ht="15">
      <c r="B38" s="47" t="s">
        <v>25</v>
      </c>
      <c r="C38" s="30"/>
      <c r="E38" s="48" t="s">
        <v>26</v>
      </c>
      <c r="F38" s="49"/>
      <c r="G38" s="50"/>
      <c r="H38" s="50"/>
      <c r="I38" s="50"/>
      <c r="J38" s="50"/>
      <c r="K38" s="51"/>
      <c r="M38" s="52">
        <v>1.3</v>
      </c>
      <c r="O38"/>
      <c r="P38" s="30"/>
    </row>
    <row r="39" spans="5:13" ht="15">
      <c r="E39" s="53" t="s">
        <v>27</v>
      </c>
      <c r="M39" s="52">
        <v>1.3</v>
      </c>
    </row>
    <row r="40" ht="6" customHeight="1"/>
    <row r="41" spans="2:5" ht="15">
      <c r="B41" s="46" t="s">
        <v>28</v>
      </c>
      <c r="E41" t="s">
        <v>29</v>
      </c>
    </row>
    <row r="42" ht="6" customHeight="1"/>
    <row r="43" spans="2:16" ht="15">
      <c r="B43" s="54" t="s">
        <v>30</v>
      </c>
      <c r="C43" s="55"/>
      <c r="D43" s="56"/>
      <c r="E43" s="56"/>
      <c r="F43" s="57"/>
      <c r="G43" s="58"/>
      <c r="H43" s="58"/>
      <c r="I43" s="58"/>
      <c r="J43" s="58"/>
      <c r="K43" s="59"/>
      <c r="L43" s="58"/>
      <c r="M43" s="56"/>
      <c r="N43" s="55"/>
      <c r="O43" s="60"/>
      <c r="P43" s="55"/>
    </row>
    <row r="44" spans="2:16" ht="6.75" customHeight="1">
      <c r="B44" s="58"/>
      <c r="C44" s="61"/>
      <c r="D44" s="56"/>
      <c r="E44" s="55"/>
      <c r="F44" s="55"/>
      <c r="G44" s="55"/>
      <c r="H44" s="55"/>
      <c r="I44" s="55"/>
      <c r="J44" s="55"/>
      <c r="K44" s="62"/>
      <c r="L44" s="55"/>
      <c r="M44" s="55"/>
      <c r="N44" s="55"/>
      <c r="O44" s="60"/>
      <c r="P44" s="55"/>
    </row>
    <row r="45" spans="2:16" ht="15">
      <c r="B45" s="63" t="s">
        <v>31</v>
      </c>
      <c r="C45" s="55"/>
      <c r="D45" s="55"/>
      <c r="E45" s="63"/>
      <c r="F45" s="63" t="s">
        <v>32</v>
      </c>
      <c r="G45" s="64"/>
      <c r="H45" s="63"/>
      <c r="I45" s="65"/>
      <c r="J45" s="65"/>
      <c r="K45" s="66"/>
      <c r="L45" s="63" t="s">
        <v>33</v>
      </c>
      <c r="M45" s="65"/>
      <c r="N45" s="63"/>
      <c r="O45" s="56"/>
      <c r="P45" s="55"/>
    </row>
    <row r="46" spans="2:16" ht="6" customHeight="1">
      <c r="B46" s="58"/>
      <c r="C46" s="55"/>
      <c r="D46" s="55"/>
      <c r="E46" s="63"/>
      <c r="F46" s="64"/>
      <c r="G46" s="64"/>
      <c r="H46" s="63"/>
      <c r="I46" s="65"/>
      <c r="J46" s="65"/>
      <c r="K46" s="66"/>
      <c r="L46" s="63"/>
      <c r="M46" s="65"/>
      <c r="N46" s="63"/>
      <c r="O46" s="56"/>
      <c r="P46" s="55"/>
    </row>
    <row r="47" spans="2:16" ht="15">
      <c r="B47" s="63" t="s">
        <v>34</v>
      </c>
      <c r="C47" s="63"/>
      <c r="D47" s="56"/>
      <c r="E47" s="56"/>
      <c r="F47" s="57"/>
      <c r="G47" s="58"/>
      <c r="H47" s="58"/>
      <c r="I47" s="58"/>
      <c r="J47" s="58"/>
      <c r="K47" s="59"/>
      <c r="L47" s="57"/>
      <c r="M47" s="56"/>
      <c r="N47" s="55"/>
      <c r="O47" s="60"/>
      <c r="P47" s="55"/>
    </row>
    <row r="48" spans="2:16" ht="15">
      <c r="B48" s="63" t="s">
        <v>35</v>
      </c>
      <c r="C48" s="63"/>
      <c r="D48" s="56"/>
      <c r="E48" s="56"/>
      <c r="F48" s="57"/>
      <c r="G48" s="58"/>
      <c r="H48" s="58"/>
      <c r="I48" s="58"/>
      <c r="J48" s="58"/>
      <c r="K48" s="59"/>
      <c r="L48" s="57"/>
      <c r="M48" s="56"/>
      <c r="N48" s="55"/>
      <c r="O48" s="60"/>
      <c r="P48" s="55"/>
    </row>
    <row r="49" spans="2:16" ht="6" customHeight="1">
      <c r="B49" s="67"/>
      <c r="C49" s="68"/>
      <c r="D49" s="69"/>
      <c r="E49" s="69"/>
      <c r="F49" s="70"/>
      <c r="G49" s="71"/>
      <c r="H49" s="71"/>
      <c r="I49" s="71"/>
      <c r="J49" s="71"/>
      <c r="K49" s="72"/>
      <c r="L49" s="70"/>
      <c r="M49" s="73"/>
      <c r="N49" s="74"/>
      <c r="O49" s="75"/>
      <c r="P49" s="74"/>
    </row>
    <row r="50" spans="2:16" ht="15">
      <c r="B50" s="76" t="s">
        <v>36</v>
      </c>
      <c r="C50" s="77"/>
      <c r="D50" s="78"/>
      <c r="E50" s="78"/>
      <c r="F50" s="79"/>
      <c r="G50" s="80"/>
      <c r="H50" s="80"/>
      <c r="I50" s="80"/>
      <c r="J50" s="80"/>
      <c r="K50" s="81"/>
      <c r="L50" s="79"/>
      <c r="M50" s="82"/>
      <c r="N50" s="83"/>
      <c r="O50" s="84"/>
      <c r="P50" s="85"/>
    </row>
    <row r="51" spans="2:16" ht="15">
      <c r="B51" s="86" t="s">
        <v>37</v>
      </c>
      <c r="C51" s="87"/>
      <c r="D51" s="87"/>
      <c r="E51" s="87"/>
      <c r="F51" s="87"/>
      <c r="G51" s="87"/>
      <c r="H51" s="87"/>
      <c r="I51" s="87"/>
      <c r="J51" s="87"/>
      <c r="K51" s="88"/>
      <c r="L51" s="87"/>
      <c r="M51" s="87"/>
      <c r="N51" s="87"/>
      <c r="O51" s="89"/>
      <c r="P51" s="90"/>
    </row>
    <row r="52" spans="2:16" ht="5.25" customHeight="1">
      <c r="B52" s="60"/>
      <c r="C52" s="55"/>
      <c r="D52" s="55"/>
      <c r="E52" s="55"/>
      <c r="F52" s="55"/>
      <c r="G52" s="55"/>
      <c r="H52" s="55"/>
      <c r="I52" s="55"/>
      <c r="J52" s="55"/>
      <c r="K52" s="62"/>
      <c r="L52" s="55"/>
      <c r="M52" s="55"/>
      <c r="N52" s="55"/>
      <c r="O52" s="60"/>
      <c r="P52" s="55"/>
    </row>
    <row r="53" spans="2:16" ht="15">
      <c r="B53" s="39" t="s">
        <v>38</v>
      </c>
      <c r="C53" s="55"/>
      <c r="D53" s="55"/>
      <c r="E53" s="55"/>
      <c r="F53" s="55"/>
      <c r="G53" s="55"/>
      <c r="H53" s="55"/>
      <c r="I53" s="55"/>
      <c r="J53" s="39" t="s">
        <v>39</v>
      </c>
      <c r="K53" s="39"/>
      <c r="L53" s="55"/>
      <c r="M53" s="55"/>
      <c r="N53" s="55"/>
      <c r="O53" s="60"/>
      <c r="P53" s="55"/>
    </row>
    <row r="54" spans="2:16" ht="15">
      <c r="B54" s="39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ht="15">
      <c r="K55"/>
    </row>
    <row r="56" ht="15">
      <c r="K56"/>
    </row>
    <row r="57" ht="15">
      <c r="K57"/>
    </row>
    <row r="58" ht="15">
      <c r="K58"/>
    </row>
    <row r="59" ht="15">
      <c r="K59"/>
    </row>
    <row r="60" ht="15">
      <c r="K60"/>
    </row>
  </sheetData>
  <sheetProtection/>
  <mergeCells count="5">
    <mergeCell ref="C1:N1"/>
    <mergeCell ref="O2:P2"/>
    <mergeCell ref="B4:P4"/>
    <mergeCell ref="A7:P7"/>
    <mergeCell ref="B29:P2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2013-12-03T19:33:15Z</cp:lastPrinted>
  <dcterms:created xsi:type="dcterms:W3CDTF">2013-12-03T19:32:19Z</dcterms:created>
  <dcterms:modified xsi:type="dcterms:W3CDTF">2013-12-03T19:33:33Z</dcterms:modified>
  <cp:category/>
  <cp:version/>
  <cp:contentType/>
  <cp:contentStatus/>
</cp:coreProperties>
</file>