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<sst xmlns="http://schemas.openxmlformats.org/spreadsheetml/2006/main" count="38" uniqueCount="38">
  <si>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</si>
  <si>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</si>
  <si>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2013-2014</t>
  </si>
  <si>
    <t>DISTRICT :  ZUIDWESTVLAANDEREN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</si>
  <si>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</si>
  <si>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</si>
  <si>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</si>
  <si>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</si>
  <si>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</si>
  <si>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</si>
  <si>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</si>
  <si>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</si>
  <si>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</si>
  <si>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</si>
  <si>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</si>
  <si>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</si>
  <si>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3° BANDSTOTEN K.B.</t>
  </si>
  <si>
    <t>* DEELNEMERS</t>
  </si>
  <si>
    <t xml:space="preserve">Al deze wedstrijden worden gespeeld in </t>
  </si>
  <si>
    <t>KBC Gilde Hoger Op, Kortrijksestraat 19 te Heule</t>
  </si>
  <si>
    <t>Tel. : 0494/40.35.19.</t>
  </si>
  <si>
    <t>donderdag 23 januari 2014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</si>
  <si>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</si>
  <si>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</si>
  <si>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</si>
  <si>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</si>
  <si>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</si>
  <si>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</si>
  <si>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</si>
  <si>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</si>
  <si>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</si>
  <si>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</si>
  <si>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22 &amp; 23 maart 2014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</si>
  <si>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</si>
  <si>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</si>
  <si>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</si>
  <si>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26 december 2013</t>
  </si>
  <si>
    <t>uiterste speeldatum : zondag 26 januari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</si>
</sst>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4" applyNumberFormat="1" applyFont="1" applyFill="1" applyBorder="1" applyAlignment="1">
      <alignment horizontal="center"/>
      <protection/>
    </xf>
    <xf numFmtId="0" fontId="0" fillId="34" borderId="14" xfId="0" applyFill="1" applyBorder="1" applyAlignment="1">
      <alignment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52</xdr:row>
      <xdr:rowOff>47625</xdr:rowOff>
    </xdr:from>
    <xdr:to>
      <xdr:col>15</xdr:col>
      <xdr:colOff>390525</xdr:colOff>
      <xdr:row>55</xdr:row>
      <xdr:rowOff>28575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791575"/>
          <a:ext cx="6238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3-2014\kalenders\op%20te%20maken\vl%20vk%203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5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16"/>
    </row>
    <row r="4" spans="1:16" ht="15.75" thickBot="1">
      <c r="A4" s="25"/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9143</v>
      </c>
      <c r="D10" s="38" t="str">
        <f>VLOOKUP(C10,'[1]LEDEN'!A:C,2,FALSE)</f>
        <v>DENEUT Johan</v>
      </c>
      <c r="F10" s="29" t="str">
        <f>VLOOKUP(C10,'[1]LEDEN'!A:C,3,FALSE)</f>
        <v>K.GHOK</v>
      </c>
      <c r="J10" s="29">
        <v>8</v>
      </c>
      <c r="K10" s="39">
        <v>220</v>
      </c>
      <c r="L10" s="29">
        <v>68</v>
      </c>
      <c r="M10" s="40">
        <f aca="true" t="shared" si="0" ref="M10:M22">IF(L10&lt;&gt;"",(K10/L10)-0.005,"")</f>
        <v>3.230294117647059</v>
      </c>
      <c r="N10" s="29">
        <v>18</v>
      </c>
      <c r="O10" s="29" t="str">
        <f>IF(M10&lt;2.5,"OG",IF(AND(M10&gt;=2.5,M10&lt;3.5),"MG",IF(AND(M10&gt;=3.5,M10&lt;5),"PR",IF(AND(M10&gt;=5,M10&lt;7.5),"DPR",IF(M10&gt;=7.5,"DRPR","")))))</f>
        <v>MG</v>
      </c>
    </row>
    <row r="11" spans="2:15" ht="15">
      <c r="B11">
        <f>B10+1</f>
        <v>2</v>
      </c>
      <c r="C11" s="37">
        <v>7315</v>
      </c>
      <c r="D11" s="38" t="str">
        <f>VLOOKUP(C11,'[1]LEDEN'!A:C,2,FALSE)</f>
        <v>EVERAERDT Corneel</v>
      </c>
      <c r="F11" s="29" t="str">
        <f>VLOOKUP(C11,'[1]LEDEN'!A:C,3,FALSE)</f>
        <v>WOH</v>
      </c>
      <c r="J11" s="29">
        <v>8</v>
      </c>
      <c r="K11" s="39">
        <v>220</v>
      </c>
      <c r="L11" s="29">
        <v>79</v>
      </c>
      <c r="M11" s="40">
        <f t="shared" si="0"/>
        <v>2.7798101265822788</v>
      </c>
      <c r="N11" s="29">
        <v>17</v>
      </c>
      <c r="O11" s="29" t="str">
        <f aca="true" t="shared" si="1" ref="O11:O22">IF(M11&lt;2.5,"OG",IF(AND(M11&gt;=2.5,M11&lt;3.5),"MG",IF(AND(M11&gt;=3.5,M11&lt;5),"PR",IF(AND(M11&gt;=5,M11&lt;7.5),"DPR",IF(M11&gt;=7.5,"DRPR","")))))</f>
        <v>MG</v>
      </c>
    </row>
    <row r="12" spans="2:15" ht="15">
      <c r="B12">
        <f aca="true" t="shared" si="2" ref="B12:B22">B11+1</f>
        <v>3</v>
      </c>
      <c r="C12" s="37">
        <v>9078</v>
      </c>
      <c r="D12" s="38" t="str">
        <f>VLOOKUP(C12,'[1]LEDEN'!A:C,2,FALSE)</f>
        <v>BEKAERT Bernhard</v>
      </c>
      <c r="F12" s="29" t="str">
        <f>VLOOKUP(C12,'[1]LEDEN'!A:C,3,FALSE)</f>
        <v>KK</v>
      </c>
      <c r="J12" s="29">
        <v>6</v>
      </c>
      <c r="K12" s="39">
        <v>191</v>
      </c>
      <c r="L12" s="29">
        <v>73</v>
      </c>
      <c r="M12" s="40">
        <f t="shared" si="0"/>
        <v>2.6114383561643835</v>
      </c>
      <c r="N12" s="29">
        <v>18</v>
      </c>
      <c r="O12" s="29" t="str">
        <f t="shared" si="1"/>
        <v>MG</v>
      </c>
    </row>
    <row r="13" spans="2:15" ht="15">
      <c r="B13">
        <f t="shared" si="2"/>
        <v>4</v>
      </c>
      <c r="C13" s="37">
        <v>7821</v>
      </c>
      <c r="D13" s="38" t="str">
        <f>VLOOKUP(C13,'[1]LEDEN'!A:C,2,FALSE)</f>
        <v>VROMANT Marc</v>
      </c>
      <c r="F13" s="29" t="str">
        <f>VLOOKUP(C13,'[1]LEDEN'!A:C,3,FALSE)</f>
        <v>K.GHOK</v>
      </c>
      <c r="J13" s="29">
        <v>8</v>
      </c>
      <c r="K13" s="39">
        <v>220</v>
      </c>
      <c r="L13" s="29">
        <v>91</v>
      </c>
      <c r="M13" s="40">
        <f t="shared" si="0"/>
        <v>2.4125824175824175</v>
      </c>
      <c r="N13" s="29">
        <v>13</v>
      </c>
      <c r="O13" s="29" t="str">
        <f t="shared" si="1"/>
        <v>OG</v>
      </c>
    </row>
    <row r="14" spans="2:15" ht="15">
      <c r="B14">
        <f t="shared" si="2"/>
        <v>5</v>
      </c>
      <c r="C14" s="37">
        <v>4121</v>
      </c>
      <c r="D14" s="38" t="str">
        <f>VLOOKUP(C14,'[1]LEDEN'!A:C,2,FALSE)</f>
        <v>GYSELINCK Noel</v>
      </c>
      <c r="F14" s="29" t="str">
        <f>VLOOKUP(C14,'[1]LEDEN'!A:C,3,FALSE)</f>
        <v>WOH</v>
      </c>
      <c r="J14" s="29">
        <v>6</v>
      </c>
      <c r="K14" s="39">
        <v>211</v>
      </c>
      <c r="L14" s="29">
        <v>106</v>
      </c>
      <c r="M14" s="40">
        <f t="shared" si="0"/>
        <v>1.985566037735849</v>
      </c>
      <c r="N14" s="29">
        <v>10</v>
      </c>
      <c r="O14" s="29" t="str">
        <f t="shared" si="1"/>
        <v>OG</v>
      </c>
    </row>
    <row r="15" spans="2:15" ht="15">
      <c r="B15">
        <f t="shared" si="2"/>
        <v>6</v>
      </c>
      <c r="C15" s="37">
        <v>6730</v>
      </c>
      <c r="D15" s="38" t="str">
        <f>VLOOKUP(C15,'[1]LEDEN'!A:C,2,FALSE)</f>
        <v>DENOULET Johan</v>
      </c>
      <c r="F15" s="29" t="str">
        <f>VLOOKUP(C15,'[1]LEDEN'!A:C,3,FALSE)</f>
        <v>KK</v>
      </c>
      <c r="J15" s="29">
        <v>4</v>
      </c>
      <c r="K15" s="39">
        <v>201</v>
      </c>
      <c r="L15" s="29">
        <v>87</v>
      </c>
      <c r="M15" s="40">
        <f t="shared" si="0"/>
        <v>2.305344827586207</v>
      </c>
      <c r="N15" s="29">
        <v>18</v>
      </c>
      <c r="O15" s="29" t="str">
        <f t="shared" si="1"/>
        <v>OG</v>
      </c>
    </row>
    <row r="16" spans="2:15" ht="15">
      <c r="B16">
        <f t="shared" si="2"/>
        <v>7</v>
      </c>
      <c r="C16" s="37">
        <v>4778</v>
      </c>
      <c r="D16" s="38" t="str">
        <f>VLOOKUP(C16,'[1]LEDEN'!A:C,2,FALSE)</f>
        <v>LEYN Philippe</v>
      </c>
      <c r="F16" s="29" t="str">
        <f>VLOOKUP(C16,'[1]LEDEN'!A:C,3,FALSE)</f>
        <v>DOS</v>
      </c>
      <c r="J16" s="29">
        <v>4</v>
      </c>
      <c r="K16" s="39">
        <v>168</v>
      </c>
      <c r="L16" s="29">
        <v>81</v>
      </c>
      <c r="M16" s="40">
        <f t="shared" si="0"/>
        <v>2.069074074074074</v>
      </c>
      <c r="N16" s="29">
        <v>9</v>
      </c>
      <c r="O16" s="29" t="str">
        <f t="shared" si="1"/>
        <v>OG</v>
      </c>
    </row>
    <row r="17" spans="2:15" ht="15">
      <c r="B17">
        <f t="shared" si="2"/>
        <v>8</v>
      </c>
      <c r="C17" s="37">
        <v>6722</v>
      </c>
      <c r="D17" s="38" t="str">
        <f>VLOOKUP(C17,'[1]LEDEN'!A:C,2,FALSE)</f>
        <v>GRYSON Dirk</v>
      </c>
      <c r="F17" s="29" t="str">
        <f>VLOOKUP(C17,'[1]LEDEN'!A:C,3,FALSE)</f>
        <v>WOH</v>
      </c>
      <c r="J17" s="29">
        <v>4</v>
      </c>
      <c r="K17" s="39">
        <v>184</v>
      </c>
      <c r="L17" s="29">
        <v>111</v>
      </c>
      <c r="M17" s="40">
        <f t="shared" si="0"/>
        <v>1.6526576576576577</v>
      </c>
      <c r="N17" s="29">
        <v>11</v>
      </c>
      <c r="O17" s="29" t="str">
        <f t="shared" si="1"/>
        <v>OG</v>
      </c>
    </row>
    <row r="18" spans="2:15" ht="15">
      <c r="B18">
        <f t="shared" si="2"/>
        <v>9</v>
      </c>
      <c r="C18" s="37">
        <v>4776</v>
      </c>
      <c r="D18" s="38" t="str">
        <f>VLOOKUP(C18,'[1]LEDEN'!A:C,2,FALSE)</f>
        <v>HOUTHAEVE Jean-Marie</v>
      </c>
      <c r="F18" s="29" t="str">
        <f>VLOOKUP(C18,'[1]LEDEN'!A:C,3,FALSE)</f>
        <v>DOS</v>
      </c>
      <c r="J18" s="29">
        <v>2</v>
      </c>
      <c r="K18" s="39">
        <v>162</v>
      </c>
      <c r="L18" s="29">
        <v>75</v>
      </c>
      <c r="M18" s="40">
        <f t="shared" si="0"/>
        <v>2.1550000000000002</v>
      </c>
      <c r="N18" s="29">
        <v>10</v>
      </c>
      <c r="O18" s="29" t="str">
        <f t="shared" si="1"/>
        <v>OG</v>
      </c>
    </row>
    <row r="19" spans="2:15" ht="15">
      <c r="B19">
        <f t="shared" si="2"/>
        <v>10</v>
      </c>
      <c r="C19" s="37">
        <v>7288</v>
      </c>
      <c r="D19" s="38" t="str">
        <f>VLOOKUP(C19,'[1]LEDEN'!A:C,2,FALSE)</f>
        <v>HURTEKANT Luc</v>
      </c>
      <c r="F19" s="29" t="str">
        <f>VLOOKUP(C19,'[1]LEDEN'!A:C,3,FALSE)</f>
        <v>VOLH</v>
      </c>
      <c r="J19" s="29">
        <v>2</v>
      </c>
      <c r="K19" s="39">
        <v>166</v>
      </c>
      <c r="L19" s="29">
        <v>92</v>
      </c>
      <c r="M19" s="40">
        <f t="shared" si="0"/>
        <v>1.7993478260869566</v>
      </c>
      <c r="N19" s="29">
        <v>14</v>
      </c>
      <c r="O19" s="29" t="str">
        <f t="shared" si="1"/>
        <v>OG</v>
      </c>
    </row>
    <row r="20" spans="2:15" ht="15">
      <c r="B20">
        <f t="shared" si="2"/>
        <v>11</v>
      </c>
      <c r="C20" s="37">
        <v>4799</v>
      </c>
      <c r="D20" s="38" t="str">
        <f>VLOOKUP(C20,'[1]LEDEN'!A:C,2,FALSE)</f>
        <v>VERCOUILLIE José</v>
      </c>
      <c r="F20" s="29" t="str">
        <f>VLOOKUP(C20,'[1]LEDEN'!A:C,3,FALSE)</f>
        <v>KK</v>
      </c>
      <c r="J20" s="29">
        <v>0</v>
      </c>
      <c r="K20" s="39">
        <v>134</v>
      </c>
      <c r="L20" s="29">
        <v>78</v>
      </c>
      <c r="M20" s="40">
        <f t="shared" si="0"/>
        <v>1.712948717948718</v>
      </c>
      <c r="N20" s="29">
        <v>10</v>
      </c>
      <c r="O20" s="29" t="str">
        <f t="shared" si="1"/>
        <v>OG</v>
      </c>
    </row>
    <row r="21" spans="2:15" ht="15">
      <c r="B21">
        <f t="shared" si="2"/>
        <v>12</v>
      </c>
      <c r="C21" s="37">
        <v>8480</v>
      </c>
      <c r="D21" s="38" t="str">
        <f>VLOOKUP(C21,'[1]LEDEN'!A:C,2,FALSE)</f>
        <v>VANGANSBEKE Gerard</v>
      </c>
      <c r="F21" s="29" t="str">
        <f>VLOOKUP(C21,'[1]LEDEN'!A:C,3,FALSE)</f>
        <v>KK</v>
      </c>
      <c r="J21" s="29">
        <v>0</v>
      </c>
      <c r="K21" s="39">
        <v>142</v>
      </c>
      <c r="L21" s="29">
        <v>91</v>
      </c>
      <c r="M21" s="40">
        <f t="shared" si="0"/>
        <v>1.5554395604395606</v>
      </c>
      <c r="N21" s="29">
        <v>6</v>
      </c>
      <c r="O21" s="29" t="str">
        <f t="shared" si="1"/>
        <v>OG</v>
      </c>
    </row>
    <row r="22" spans="2:15" ht="15">
      <c r="B22">
        <f t="shared" si="2"/>
        <v>13</v>
      </c>
      <c r="C22" s="29">
        <v>7019</v>
      </c>
      <c r="D22" s="38" t="str">
        <f>VLOOKUP(C22,'[1]LEDEN'!A:C,2,FALSE)</f>
        <v>VERMEERSCH Raf</v>
      </c>
      <c r="F22" s="29" t="str">
        <f>VLOOKUP(C22,'[1]LEDEN'!A:C,3,FALSE)</f>
        <v>VOLH</v>
      </c>
      <c r="J22" s="29">
        <v>0</v>
      </c>
      <c r="K22" s="39">
        <v>136</v>
      </c>
      <c r="L22" s="29">
        <v>96</v>
      </c>
      <c r="M22" s="40">
        <f t="shared" si="0"/>
        <v>1.4116666666666668</v>
      </c>
      <c r="N22" s="29">
        <v>12</v>
      </c>
      <c r="O22" s="29" t="str">
        <f t="shared" si="1"/>
        <v>OG</v>
      </c>
    </row>
    <row r="23" ht="6" customHeight="1"/>
    <row r="24" spans="2:16" ht="23.25"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16" ht="15">
      <c r="B25" s="42" t="s">
        <v>17</v>
      </c>
      <c r="D25" s="43"/>
      <c r="O25"/>
      <c r="P25" s="29"/>
    </row>
    <row r="26" spans="2:16" ht="15">
      <c r="B26">
        <v>1</v>
      </c>
      <c r="C26" s="37">
        <v>9143</v>
      </c>
      <c r="D26" s="38" t="str">
        <f>VLOOKUP(C26,'[1]LEDEN'!A:C,2,FALSE)</f>
        <v>DENEUT Johan</v>
      </c>
      <c r="F26" s="29" t="str">
        <f>VLOOKUP(C26,'[1]LEDEN'!A:C,3,FALSE)</f>
        <v>K.GHOK</v>
      </c>
      <c r="H26" s="44" t="s">
        <v>18</v>
      </c>
      <c r="O26"/>
      <c r="P26" s="29"/>
    </row>
    <row r="27" spans="2:16" ht="15">
      <c r="B27">
        <v>2</v>
      </c>
      <c r="C27" s="29">
        <v>7315</v>
      </c>
      <c r="D27" s="38" t="str">
        <f>VLOOKUP(C27,'[1]LEDEN'!A:C,2,FALSE)</f>
        <v>EVERAERDT Corneel</v>
      </c>
      <c r="F27" s="29" t="str">
        <f>VLOOKUP(C27,'[1]LEDEN'!A:C,3,FALSE)</f>
        <v>WOH</v>
      </c>
      <c r="H27" s="44" t="s">
        <v>19</v>
      </c>
      <c r="O27"/>
      <c r="P27" s="29"/>
    </row>
    <row r="28" spans="2:16" ht="15">
      <c r="B28">
        <v>3</v>
      </c>
      <c r="C28" s="29">
        <v>9078</v>
      </c>
      <c r="D28" s="38" t="str">
        <f>VLOOKUP(C28,'[1]LEDEN'!A:C,2,FALSE)</f>
        <v>BEKAERT Bernhard</v>
      </c>
      <c r="F28" s="29" t="str">
        <f>VLOOKUP(C28,'[1]LEDEN'!A:C,3,FALSE)</f>
        <v>KK</v>
      </c>
      <c r="H28" s="44" t="s">
        <v>20</v>
      </c>
      <c r="O28"/>
      <c r="P28" s="29"/>
    </row>
    <row r="29" spans="2:16" ht="15">
      <c r="B29">
        <v>4</v>
      </c>
      <c r="C29" s="29">
        <v>7821</v>
      </c>
      <c r="D29" s="38" t="str">
        <f>VLOOKUP(C29,'[1]LEDEN'!A:C,2,FALSE)</f>
        <v>VROMANT Marc</v>
      </c>
      <c r="F29" s="29" t="str">
        <f>VLOOKUP(C29,'[1]LEDEN'!A:C,3,FALSE)</f>
        <v>K.GHOK</v>
      </c>
      <c r="H29" s="44" t="s">
        <v>21</v>
      </c>
      <c r="O29"/>
      <c r="P29" s="29"/>
    </row>
    <row r="30" spans="2:16" ht="6" customHeight="1">
      <c r="B30"/>
      <c r="C30" s="29"/>
      <c r="O30"/>
      <c r="P30" s="29"/>
    </row>
    <row r="31" spans="2:16" ht="15">
      <c r="B31" s="45" t="s">
        <v>22</v>
      </c>
      <c r="C31" s="29"/>
      <c r="E31" s="46">
        <v>55</v>
      </c>
      <c r="O31"/>
      <c r="P31" s="29"/>
    </row>
    <row r="32" spans="2:16" ht="6" customHeight="1">
      <c r="B32"/>
      <c r="C32" s="29"/>
      <c r="O32"/>
      <c r="P32" s="29"/>
    </row>
    <row r="33" spans="2:16" ht="15">
      <c r="B33" s="46" t="s">
        <v>23</v>
      </c>
      <c r="C33" s="29"/>
      <c r="E33" s="47" t="s">
        <v>24</v>
      </c>
      <c r="F33" s="48"/>
      <c r="G33" s="49"/>
      <c r="H33" s="49"/>
      <c r="I33" s="49"/>
      <c r="J33" s="49"/>
      <c r="K33" s="50"/>
      <c r="M33" s="51">
        <v>2.5</v>
      </c>
      <c r="O33"/>
      <c r="P33" s="29"/>
    </row>
    <row r="34" spans="5:13" ht="15">
      <c r="E34" s="52" t="s">
        <v>25</v>
      </c>
      <c r="M34" s="51">
        <v>2.5</v>
      </c>
    </row>
    <row r="35" ht="6" customHeight="1"/>
    <row r="36" spans="2:5" ht="15">
      <c r="B36" s="45" t="s">
        <v>26</v>
      </c>
      <c r="E36" t="s">
        <v>27</v>
      </c>
    </row>
    <row r="37" ht="6" customHeight="1"/>
    <row r="38" spans="2:16" ht="15">
      <c r="B38" s="53" t="s">
        <v>28</v>
      </c>
      <c r="C38" s="54"/>
      <c r="D38" s="55"/>
      <c r="E38" s="55"/>
      <c r="F38" s="56"/>
      <c r="G38" s="57"/>
      <c r="H38" s="57"/>
      <c r="I38" s="57"/>
      <c r="J38" s="57"/>
      <c r="K38" s="58"/>
      <c r="L38" s="57"/>
      <c r="M38" s="55"/>
      <c r="N38" s="54"/>
      <c r="O38" s="59"/>
      <c r="P38" s="54"/>
    </row>
    <row r="39" spans="2:16" ht="6" customHeight="1">
      <c r="B39" s="57"/>
      <c r="C39" s="60"/>
      <c r="D39" s="55"/>
      <c r="E39" s="54"/>
      <c r="F39" s="54"/>
      <c r="G39" s="54"/>
      <c r="H39" s="54"/>
      <c r="I39" s="54"/>
      <c r="J39" s="54"/>
      <c r="K39" s="61"/>
      <c r="L39" s="54"/>
      <c r="M39" s="54"/>
      <c r="N39" s="54"/>
      <c r="O39" s="59"/>
      <c r="P39" s="54"/>
    </row>
    <row r="40" spans="2:16" ht="15">
      <c r="B40" s="62" t="s">
        <v>29</v>
      </c>
      <c r="C40" s="54"/>
      <c r="D40" s="54"/>
      <c r="E40" s="62"/>
      <c r="F40" s="62" t="s">
        <v>30</v>
      </c>
      <c r="G40" s="63"/>
      <c r="H40" s="62"/>
      <c r="I40" s="64"/>
      <c r="J40" s="64"/>
      <c r="K40" s="65"/>
      <c r="L40" s="62" t="s">
        <v>31</v>
      </c>
      <c r="M40" s="64"/>
      <c r="N40" s="62"/>
      <c r="O40" s="55"/>
      <c r="P40" s="54"/>
    </row>
    <row r="41" spans="2:16" ht="6" customHeight="1">
      <c r="B41" s="57"/>
      <c r="C41" s="54"/>
      <c r="D41" s="54"/>
      <c r="E41" s="62"/>
      <c r="F41" s="63"/>
      <c r="G41" s="63"/>
      <c r="H41" s="62"/>
      <c r="I41" s="64"/>
      <c r="J41" s="64"/>
      <c r="K41" s="65"/>
      <c r="L41" s="62"/>
      <c r="M41" s="64"/>
      <c r="N41" s="62"/>
      <c r="O41" s="55"/>
      <c r="P41" s="54"/>
    </row>
    <row r="42" spans="2:16" ht="15">
      <c r="B42" s="62" t="s">
        <v>32</v>
      </c>
      <c r="C42" s="62"/>
      <c r="D42" s="55"/>
      <c r="E42" s="55"/>
      <c r="F42" s="56"/>
      <c r="G42" s="57"/>
      <c r="H42" s="57"/>
      <c r="I42" s="57"/>
      <c r="J42" s="57"/>
      <c r="K42" s="58"/>
      <c r="L42" s="56"/>
      <c r="M42" s="55"/>
      <c r="N42" s="54"/>
      <c r="O42" s="59"/>
      <c r="P42" s="54"/>
    </row>
    <row r="43" spans="2:16" ht="15">
      <c r="B43" s="62" t="s">
        <v>33</v>
      </c>
      <c r="C43" s="62"/>
      <c r="D43" s="55"/>
      <c r="E43" s="55"/>
      <c r="F43" s="56"/>
      <c r="G43" s="57"/>
      <c r="H43" s="57"/>
      <c r="I43" s="57"/>
      <c r="J43" s="57"/>
      <c r="K43" s="58"/>
      <c r="L43" s="56"/>
      <c r="M43" s="55"/>
      <c r="N43" s="54"/>
      <c r="O43" s="59"/>
      <c r="P43" s="54"/>
    </row>
    <row r="44" spans="2:16" ht="6" customHeight="1">
      <c r="B44" s="66"/>
      <c r="C44" s="67"/>
      <c r="D44" s="68"/>
      <c r="E44" s="68"/>
      <c r="F44" s="69"/>
      <c r="G44" s="70"/>
      <c r="H44" s="70"/>
      <c r="I44" s="70"/>
      <c r="J44" s="70"/>
      <c r="K44" s="71"/>
      <c r="L44" s="69"/>
      <c r="M44" s="72"/>
      <c r="N44" s="73"/>
      <c r="O44" s="74"/>
      <c r="P44" s="73"/>
    </row>
    <row r="45" spans="2:16" ht="15">
      <c r="B45" s="75" t="s">
        <v>34</v>
      </c>
      <c r="C45" s="76"/>
      <c r="D45" s="77"/>
      <c r="E45" s="77"/>
      <c r="F45" s="78"/>
      <c r="G45" s="79"/>
      <c r="H45" s="79"/>
      <c r="I45" s="79"/>
      <c r="J45" s="79"/>
      <c r="K45" s="80"/>
      <c r="L45" s="78"/>
      <c r="M45" s="81"/>
      <c r="N45" s="82"/>
      <c r="O45" s="83"/>
      <c r="P45" s="84"/>
    </row>
    <row r="46" spans="2:16" ht="15">
      <c r="B46" s="85" t="s">
        <v>35</v>
      </c>
      <c r="C46" s="86"/>
      <c r="D46" s="86"/>
      <c r="E46" s="86"/>
      <c r="F46" s="86"/>
      <c r="G46" s="86"/>
      <c r="H46" s="86"/>
      <c r="I46" s="86"/>
      <c r="J46" s="86"/>
      <c r="K46" s="87"/>
      <c r="L46" s="86"/>
      <c r="M46" s="86"/>
      <c r="N46" s="86"/>
      <c r="O46" s="88"/>
      <c r="P46" s="89"/>
    </row>
    <row r="47" spans="2:16" ht="6" customHeight="1">
      <c r="B47" s="59"/>
      <c r="C47" s="54"/>
      <c r="D47" s="54"/>
      <c r="E47" s="54"/>
      <c r="F47" s="54"/>
      <c r="G47" s="54"/>
      <c r="H47" s="54"/>
      <c r="I47" s="54"/>
      <c r="J47" s="54"/>
      <c r="K47" s="61"/>
      <c r="L47" s="54"/>
      <c r="M47" s="54"/>
      <c r="N47" s="54"/>
      <c r="O47" s="59"/>
      <c r="P47" s="54"/>
    </row>
    <row r="48" spans="2:16" ht="15">
      <c r="B48" s="38" t="s">
        <v>36</v>
      </c>
      <c r="C48" s="54"/>
      <c r="D48" s="54"/>
      <c r="E48" s="54"/>
      <c r="F48" s="54"/>
      <c r="G48" s="54"/>
      <c r="H48" s="54"/>
      <c r="I48" s="54"/>
      <c r="J48" s="38"/>
      <c r="K48" s="38"/>
      <c r="L48" s="54"/>
      <c r="M48" s="54"/>
      <c r="N48" s="54"/>
      <c r="O48" s="59"/>
      <c r="P48" s="54"/>
    </row>
    <row r="49" spans="2:16" ht="15">
      <c r="B49" s="38" t="s">
        <v>37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  <row r="55" ht="15"/>
  </sheetData>
  <sheetProtection/>
  <mergeCells count="5">
    <mergeCell ref="C1:N1"/>
    <mergeCell ref="N2:O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2013-12-26T19:59:24Z</dcterms:created>
  <dcterms:modified xsi:type="dcterms:W3CDTF">2013-12-26T20:00:56Z</dcterms:modified>
  <cp:category/>
  <cp:version/>
  <cp:contentType/>
  <cp:contentStatus/>
</cp:coreProperties>
</file>