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28DB0519-BC7B-42B0-A479-2F8A85FA0F44}" xr6:coauthVersionLast="37" xr6:coauthVersionMax="37" xr10:uidLastSave="{00000000-0000-0000-0000-000000000000}"/>
  <bookViews>
    <workbookView xWindow="0" yWindow="0" windowWidth="23040" windowHeight="9000" xr2:uid="{98C8D9FB-E53B-40BC-8FB4-76B3144FB425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J36" i="1" l="1"/>
  <c r="H14" i="1"/>
  <c r="J14" i="1" s="1"/>
  <c r="H25" i="1"/>
  <c r="J25" i="1" s="1"/>
  <c r="J33" i="1"/>
  <c r="H47" i="1"/>
  <c r="J47" i="1" s="1"/>
</calcChain>
</file>

<file path=xl/sharedStrings.xml><?xml version="1.0" encoding="utf-8"?>
<sst xmlns="http://schemas.openxmlformats.org/spreadsheetml/2006/main" count="49" uniqueCount="23">
  <si>
    <t>K.B.B.B.</t>
  </si>
  <si>
    <t xml:space="preserve">                         GEWEST   BEIDE VLAANDEREN</t>
  </si>
  <si>
    <t>F.R.B.B.</t>
  </si>
  <si>
    <t>Kompetitie:</t>
  </si>
  <si>
    <t xml:space="preserve">                Interdistrictfinale 5° KLASSE VRIJSPEL</t>
  </si>
  <si>
    <t xml:space="preserve">        KLEIN</t>
  </si>
  <si>
    <t>datum:</t>
  </si>
  <si>
    <t>Lokaal:</t>
  </si>
  <si>
    <t>BC 't Oske Torhout</t>
  </si>
  <si>
    <t xml:space="preserve">District : </t>
  </si>
  <si>
    <t>zuidwestvl. + BZK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</si>
  <si>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</si>
  <si>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</si>
  <si>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</si>
  <si>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</si>
  <si>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</si>
  <si>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</si>
  <si>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</si>
  <si>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</si>
  <si>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</si>
  <si>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PROM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</si>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</sst>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617219</xdr:colOff>
      <xdr:row>52</xdr:row>
      <xdr:rowOff>30480</xdr:rowOff>
    </xdr:from>
    <xdr:to>
      <xdr:col>11</xdr:col>
      <xdr:colOff>275462</xdr:colOff>
      <xdr:row>55</xdr:row>
      <xdr:rowOff>121920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1428AC-56F3-41A2-8AE9-2915941F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" y="7444740"/>
          <a:ext cx="5304663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BC84-07F9-4855-9AA0-C874457278C0}">
  <dimension ref="A1:M49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4.4414062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11">
        <v>43401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3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5.25" customHeight="1" x14ac:dyDescent="0.3"/>
    <row r="6" spans="1:13" x14ac:dyDescent="0.3">
      <c r="A6" s="22" t="s">
        <v>11</v>
      </c>
      <c r="B6" s="23" t="str">
        <f>VLOOKUP(L6,[1]LEDEN!A$1:E$65536,2,FALSE)</f>
        <v>DENYS Jerry</v>
      </c>
      <c r="C6" s="22"/>
      <c r="D6" s="22"/>
      <c r="E6" s="22"/>
      <c r="F6" s="22" t="s">
        <v>12</v>
      </c>
      <c r="G6" s="24" t="str">
        <f>VLOOKUP(L6,[1]LEDEN!A$1:E$65536,3,FALSE)</f>
        <v>Kn</v>
      </c>
      <c r="H6" s="24"/>
      <c r="I6" s="22"/>
      <c r="J6" s="22"/>
      <c r="K6" s="22"/>
      <c r="L6" s="25">
        <v>9784</v>
      </c>
    </row>
    <row r="7" spans="1:13" ht="6" customHeight="1" x14ac:dyDescent="0.3"/>
    <row r="8" spans="1:13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3" ht="15" customHeight="1" x14ac:dyDescent="0.3">
      <c r="B9" s="30">
        <v>1</v>
      </c>
      <c r="C9" s="31" t="str">
        <f>VLOOKUP(M9,[1]LEDEN!A$1:E$65536,2,FALSE)</f>
        <v>SANTY Eric</v>
      </c>
      <c r="D9" s="32"/>
      <c r="E9" s="32"/>
      <c r="F9" s="30">
        <v>2</v>
      </c>
      <c r="G9" s="30"/>
      <c r="H9" s="30">
        <v>70</v>
      </c>
      <c r="I9" s="30">
        <v>16</v>
      </c>
      <c r="J9" s="33">
        <f t="shared" ref="J9:J14" si="0">ROUNDDOWN(H9/I9,2)</f>
        <v>4.37</v>
      </c>
      <c r="K9" s="30">
        <v>24</v>
      </c>
      <c r="L9" s="34"/>
      <c r="M9">
        <v>1056</v>
      </c>
    </row>
    <row r="10" spans="1:13" ht="15" customHeight="1" x14ac:dyDescent="0.3">
      <c r="B10" s="30">
        <v>2</v>
      </c>
      <c r="C10" s="31" t="str">
        <f>VLOOKUP(M10,[1]LEDEN!A$1:E$65536,2,FALSE)</f>
        <v>VAN ACKER Frank</v>
      </c>
      <c r="D10" s="32"/>
      <c r="E10" s="32"/>
      <c r="F10" s="30">
        <v>2</v>
      </c>
      <c r="G10" s="30"/>
      <c r="H10" s="30">
        <v>70</v>
      </c>
      <c r="I10" s="30">
        <v>14</v>
      </c>
      <c r="J10" s="33">
        <f t="shared" si="0"/>
        <v>5</v>
      </c>
      <c r="K10" s="30">
        <v>16</v>
      </c>
      <c r="L10" s="35">
        <v>1</v>
      </c>
      <c r="M10">
        <v>9271</v>
      </c>
    </row>
    <row r="11" spans="1:13" ht="15" customHeight="1" x14ac:dyDescent="0.3">
      <c r="B11" s="30">
        <v>3</v>
      </c>
      <c r="C11" s="31" t="str">
        <f>VLOOKUP(M11,[1]LEDEN!A$1:E$65536,2,FALSE)</f>
        <v>DEMAN Leon</v>
      </c>
      <c r="D11" s="32"/>
      <c r="E11" s="32"/>
      <c r="F11" s="30">
        <v>2</v>
      </c>
      <c r="G11" s="30"/>
      <c r="H11" s="30">
        <v>70</v>
      </c>
      <c r="I11" s="30">
        <v>14</v>
      </c>
      <c r="J11" s="33">
        <f t="shared" si="0"/>
        <v>5</v>
      </c>
      <c r="K11" s="30">
        <v>24</v>
      </c>
      <c r="L11" s="35"/>
      <c r="M11">
        <v>7314</v>
      </c>
    </row>
    <row r="12" spans="1:13" ht="15" hidden="1" customHeight="1" x14ac:dyDescent="0.3">
      <c r="B12" s="30">
        <v>4</v>
      </c>
      <c r="C12" s="31" t="e">
        <f>VLOOKUP(M12,[1]LEDEN!A$1:E$65536,2,FALSE)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3" ht="15" customHeight="1" x14ac:dyDescent="0.3">
      <c r="B13" s="30">
        <v>4</v>
      </c>
      <c r="C13" s="31" t="e">
        <f>VLOOKUP(M13,[1]LEDEN!A$1:E$65536,2,FALSE)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3" ht="15" customHeight="1" x14ac:dyDescent="0.3">
      <c r="A14" s="36"/>
      <c r="B14" s="37"/>
      <c r="C14" s="36"/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210</v>
      </c>
      <c r="I14" s="38">
        <f>SUM(I9:I13)</f>
        <v>44</v>
      </c>
      <c r="J14" s="39">
        <f t="shared" si="0"/>
        <v>4.7699999999999996</v>
      </c>
      <c r="K14" s="38">
        <f>MAX(K9:K13)</f>
        <v>24</v>
      </c>
      <c r="L14" s="40" t="s">
        <v>20</v>
      </c>
    </row>
    <row r="15" spans="1:13" ht="8.25" customHeight="1" thickBot="1" x14ac:dyDescent="0.35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 ht="7.5" customHeight="1" x14ac:dyDescent="0.3"/>
    <row r="17" spans="1:13" x14ac:dyDescent="0.3">
      <c r="A17" s="22" t="s">
        <v>11</v>
      </c>
      <c r="B17" s="23" t="str">
        <f>VLOOKUP(L17,[1]LEDEN!A$1:E$65536,2,FALSE)</f>
        <v>DEMAN Leon</v>
      </c>
      <c r="C17" s="22"/>
      <c r="D17" s="22"/>
      <c r="E17" s="22"/>
      <c r="F17" s="22" t="s">
        <v>12</v>
      </c>
      <c r="G17" s="24" t="str">
        <f>VLOOKUP(L17,[1]LEDEN!A$1:E$65536,3,FALSE)</f>
        <v>WOH</v>
      </c>
      <c r="H17" s="24"/>
      <c r="I17" s="22"/>
      <c r="J17" s="22"/>
      <c r="K17" s="22"/>
      <c r="L17" s="25">
        <v>7314</v>
      </c>
    </row>
    <row r="18" spans="1:13" ht="6" customHeight="1" x14ac:dyDescent="0.3"/>
    <row r="19" spans="1:13" x14ac:dyDescent="0.3">
      <c r="F19" s="27"/>
      <c r="G19" s="27"/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3" x14ac:dyDescent="0.3">
      <c r="B20" s="30">
        <v>1</v>
      </c>
      <c r="C20" s="31" t="str">
        <f>VLOOKUP(M20,[1]LEDEN!A$1:E$65536,2,FALSE)</f>
        <v>VAN ACKER Frank</v>
      </c>
      <c r="D20" s="32"/>
      <c r="E20" s="32"/>
      <c r="F20" s="30">
        <v>2</v>
      </c>
      <c r="G20" s="30"/>
      <c r="H20" s="30">
        <v>70</v>
      </c>
      <c r="I20" s="30">
        <v>31</v>
      </c>
      <c r="J20" s="33">
        <f t="shared" ref="J20:J25" si="1">ROUNDDOWN(H20/I20,2)</f>
        <v>2.25</v>
      </c>
      <c r="K20" s="30">
        <v>13</v>
      </c>
      <c r="L20" s="34"/>
      <c r="M20">
        <v>9271</v>
      </c>
    </row>
    <row r="21" spans="1:13" x14ac:dyDescent="0.3">
      <c r="B21" s="30">
        <v>2</v>
      </c>
      <c r="C21" s="31" t="str">
        <f>VLOOKUP(M21,[1]LEDEN!A$1:E$65536,2,FALSE)</f>
        <v>SANTY Eric</v>
      </c>
      <c r="D21" s="32"/>
      <c r="E21" s="32"/>
      <c r="F21" s="30">
        <v>2</v>
      </c>
      <c r="G21" s="30"/>
      <c r="H21" s="30">
        <v>70</v>
      </c>
      <c r="I21" s="30">
        <v>14</v>
      </c>
      <c r="J21" s="33">
        <f t="shared" si="1"/>
        <v>5</v>
      </c>
      <c r="K21" s="30">
        <v>31</v>
      </c>
      <c r="L21" s="35">
        <v>2</v>
      </c>
      <c r="M21">
        <v>1056</v>
      </c>
    </row>
    <row r="22" spans="1:13" x14ac:dyDescent="0.3">
      <c r="B22" s="30">
        <v>3</v>
      </c>
      <c r="C22" s="31" t="str">
        <f>VLOOKUP(M22,[1]LEDEN!A$1:E$65536,2,FALSE)</f>
        <v>DENYS Jerry</v>
      </c>
      <c r="D22" s="32"/>
      <c r="E22" s="32"/>
      <c r="F22" s="30">
        <v>0</v>
      </c>
      <c r="G22" s="30"/>
      <c r="H22" s="30">
        <v>35</v>
      </c>
      <c r="I22" s="30">
        <v>14</v>
      </c>
      <c r="J22" s="33">
        <f t="shared" si="1"/>
        <v>2.5</v>
      </c>
      <c r="K22" s="30">
        <v>12</v>
      </c>
      <c r="L22" s="35"/>
      <c r="M22">
        <v>9784</v>
      </c>
    </row>
    <row r="23" spans="1:13" hidden="1" x14ac:dyDescent="0.3">
      <c r="B23" s="30"/>
      <c r="C23" s="31" t="e">
        <f>VLOOKUP(M23,[1]LEDEN!A$1:E$65536,2,FALSE)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3" x14ac:dyDescent="0.3">
      <c r="B24" s="30">
        <v>4</v>
      </c>
      <c r="C24" s="31" t="e">
        <f>VLOOKUP(M24,[1]LEDEN!A$1:E$65536,2,FALSE)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3" x14ac:dyDescent="0.3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175</v>
      </c>
      <c r="I25" s="38">
        <f>SUM(I20:I24)</f>
        <v>59</v>
      </c>
      <c r="J25" s="39">
        <f t="shared" si="1"/>
        <v>2.96</v>
      </c>
      <c r="K25" s="38">
        <f>MAX(K20:K24)</f>
        <v>31</v>
      </c>
      <c r="L25" s="40" t="s">
        <v>21</v>
      </c>
    </row>
    <row r="26" spans="1:13" ht="7.5" customHeight="1" thickBot="1" x14ac:dyDescent="0.35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ht="3.75" customHeight="1" x14ac:dyDescent="0.3"/>
    <row r="28" spans="1:13" x14ac:dyDescent="0.3">
      <c r="A28" s="22" t="s">
        <v>11</v>
      </c>
      <c r="B28" s="23" t="str">
        <f>VLOOKUP(L28,[1]LEDEN!A$1:E$65536,2,FALSE)</f>
        <v>VAN ACKER Frank</v>
      </c>
      <c r="C28" s="22"/>
      <c r="D28" s="22"/>
      <c r="E28" s="22"/>
      <c r="F28" s="22" t="s">
        <v>12</v>
      </c>
      <c r="G28" s="24" t="str">
        <f>VLOOKUP(L28,[1]LEDEN!A$1:E$65536,3,FALSE)</f>
        <v>WOH</v>
      </c>
      <c r="H28" s="24"/>
      <c r="I28" s="22"/>
      <c r="J28" s="22"/>
      <c r="K28" s="22"/>
      <c r="L28" s="25">
        <v>9271</v>
      </c>
    </row>
    <row r="29" spans="1:13" ht="7.5" customHeight="1" x14ac:dyDescent="0.3"/>
    <row r="30" spans="1:13" x14ac:dyDescent="0.3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3" x14ac:dyDescent="0.3">
      <c r="B31" s="30">
        <v>1</v>
      </c>
      <c r="C31" s="31" t="str">
        <f>VLOOKUP(M31,[1]LEDEN!A$1:E$65536,2,FALSE)</f>
        <v>DEMAN Leon</v>
      </c>
      <c r="D31" s="32"/>
      <c r="E31" s="32"/>
      <c r="F31" s="30">
        <v>0</v>
      </c>
      <c r="G31" s="30"/>
      <c r="H31" s="30">
        <v>35</v>
      </c>
      <c r="I31" s="30">
        <v>31</v>
      </c>
      <c r="J31" s="33">
        <f t="shared" ref="J31:J36" si="2">ROUNDDOWN(H31/I31,2)</f>
        <v>1.1200000000000001</v>
      </c>
      <c r="K31" s="30">
        <v>4</v>
      </c>
      <c r="L31" s="34"/>
      <c r="M31">
        <v>7314</v>
      </c>
    </row>
    <row r="32" spans="1:13" x14ac:dyDescent="0.3">
      <c r="B32" s="30">
        <v>2</v>
      </c>
      <c r="C32" s="31" t="str">
        <f>VLOOKUP(M32,[1]LEDEN!A$1:E$65536,2,FALSE)</f>
        <v>DENYS Jerry</v>
      </c>
      <c r="D32" s="32"/>
      <c r="E32" s="32"/>
      <c r="F32" s="30">
        <v>0</v>
      </c>
      <c r="G32" s="30"/>
      <c r="H32" s="30">
        <v>37</v>
      </c>
      <c r="I32" s="30">
        <v>14</v>
      </c>
      <c r="J32" s="33">
        <f t="shared" si="2"/>
        <v>2.64</v>
      </c>
      <c r="K32" s="30">
        <v>10</v>
      </c>
      <c r="L32" s="35">
        <v>3</v>
      </c>
      <c r="M32">
        <v>9784</v>
      </c>
    </row>
    <row r="33" spans="1:13" hidden="1" x14ac:dyDescent="0.3">
      <c r="B33" s="30">
        <v>3</v>
      </c>
      <c r="C33" s="31" t="e">
        <f>VLOOKUP(M33,[1]LEDEN!A$1:E$65536,2,FALSE)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3" x14ac:dyDescent="0.3">
      <c r="B34" s="30">
        <v>3</v>
      </c>
      <c r="C34" s="31" t="str">
        <f>VLOOKUP(M34,[1]LEDEN!A$1:E$65536,2,FALSE)</f>
        <v>SANTY Eric</v>
      </c>
      <c r="D34" s="32"/>
      <c r="E34" s="32"/>
      <c r="F34" s="30">
        <v>2</v>
      </c>
      <c r="G34" s="30"/>
      <c r="H34" s="30">
        <v>70</v>
      </c>
      <c r="I34" s="30">
        <v>21</v>
      </c>
      <c r="J34" s="33">
        <f t="shared" si="2"/>
        <v>3.33</v>
      </c>
      <c r="K34" s="30">
        <v>16</v>
      </c>
      <c r="L34" s="35"/>
      <c r="M34">
        <v>1056</v>
      </c>
    </row>
    <row r="35" spans="1:13" x14ac:dyDescent="0.3">
      <c r="B35" s="30">
        <v>4</v>
      </c>
      <c r="C35" s="31" t="e">
        <f>VLOOKUP(M35,[1]LEDEN!A$1:E$65536,2,FALSE)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3" x14ac:dyDescent="0.3">
      <c r="A36" s="36"/>
      <c r="B36" s="37"/>
      <c r="C36" s="36"/>
      <c r="D36" s="36"/>
      <c r="E36" s="36" t="s">
        <v>19</v>
      </c>
      <c r="F36" s="38">
        <f>SUM(F31:F35)</f>
        <v>2</v>
      </c>
      <c r="G36" s="38">
        <f>SUM(G31:G35)</f>
        <v>0</v>
      </c>
      <c r="H36" s="38">
        <f>SUM(H31:H35)</f>
        <v>142</v>
      </c>
      <c r="I36" s="38">
        <f>SUM(I31:I35)</f>
        <v>66</v>
      </c>
      <c r="J36" s="39">
        <f t="shared" si="2"/>
        <v>2.15</v>
      </c>
      <c r="K36" s="38">
        <f>MAX(K31:K35)</f>
        <v>16</v>
      </c>
      <c r="L36" s="40" t="s">
        <v>22</v>
      </c>
    </row>
    <row r="37" spans="1:13" ht="6.75" customHeight="1" thickBot="1" x14ac:dyDescent="0.35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ht="6" customHeight="1" x14ac:dyDescent="0.3"/>
    <row r="39" spans="1:13" ht="13.5" customHeight="1" x14ac:dyDescent="0.3">
      <c r="A39" s="22" t="s">
        <v>11</v>
      </c>
      <c r="B39" s="23" t="str">
        <f>VLOOKUP(L39,[1]LEDEN!A$1:E$65536,2,FALSE)</f>
        <v>SANTY Eric</v>
      </c>
      <c r="C39" s="22"/>
      <c r="D39" s="22"/>
      <c r="E39" s="22"/>
      <c r="F39" s="22" t="s">
        <v>12</v>
      </c>
      <c r="G39" s="24" t="str">
        <f>VLOOKUP(L39,[1]LEDEN!A$1:E$65536,3,FALSE)</f>
        <v>KKBC</v>
      </c>
      <c r="H39" s="24"/>
      <c r="I39" s="22"/>
      <c r="J39" s="22"/>
      <c r="K39" s="22"/>
      <c r="L39" s="25">
        <v>1056</v>
      </c>
    </row>
    <row r="41" spans="1:13" x14ac:dyDescent="0.3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3" x14ac:dyDescent="0.3">
      <c r="B42" s="30">
        <v>1</v>
      </c>
      <c r="C42" s="31" t="str">
        <f>VLOOKUP(M42,[1]LEDEN!A$1:E$65536,2,FALSE)</f>
        <v>DENYS Jerry</v>
      </c>
      <c r="D42" s="32"/>
      <c r="E42" s="32"/>
      <c r="F42" s="30">
        <v>0</v>
      </c>
      <c r="G42" s="30"/>
      <c r="H42" s="30">
        <v>29</v>
      </c>
      <c r="I42" s="30">
        <v>16</v>
      </c>
      <c r="J42" s="33">
        <f t="shared" ref="J42:J47" si="3">ROUNDDOWN(H42/I42,2)</f>
        <v>1.81</v>
      </c>
      <c r="K42" s="30">
        <v>7</v>
      </c>
      <c r="L42" s="34"/>
      <c r="M42">
        <v>9784</v>
      </c>
    </row>
    <row r="43" spans="1:13" x14ac:dyDescent="0.3">
      <c r="B43" s="30">
        <v>2</v>
      </c>
      <c r="C43" s="31" t="str">
        <f>VLOOKUP(M43,[1]LEDEN!A$1:E$65536,2,FALSE)</f>
        <v>DEMAN Leon</v>
      </c>
      <c r="D43" s="32"/>
      <c r="E43" s="32"/>
      <c r="F43" s="30">
        <v>0</v>
      </c>
      <c r="G43" s="30"/>
      <c r="H43" s="30">
        <v>22</v>
      </c>
      <c r="I43" s="30">
        <v>14</v>
      </c>
      <c r="J43" s="33">
        <f t="shared" si="3"/>
        <v>1.57</v>
      </c>
      <c r="K43" s="30">
        <v>4</v>
      </c>
      <c r="L43" s="35">
        <v>4</v>
      </c>
      <c r="M43">
        <v>7314</v>
      </c>
    </row>
    <row r="44" spans="1:13" x14ac:dyDescent="0.3">
      <c r="B44" s="30">
        <v>3</v>
      </c>
      <c r="C44" s="31" t="str">
        <f>VLOOKUP(M44,[1]LEDEN!A$1:E$65536,2,FALSE)</f>
        <v>VAN ACKER Frank</v>
      </c>
      <c r="D44" s="32"/>
      <c r="E44" s="32"/>
      <c r="F44" s="30">
        <v>0</v>
      </c>
      <c r="G44" s="30"/>
      <c r="H44" s="30">
        <v>36</v>
      </c>
      <c r="I44" s="30">
        <v>21</v>
      </c>
      <c r="J44" s="33">
        <f t="shared" si="3"/>
        <v>1.71</v>
      </c>
      <c r="K44" s="30">
        <v>9</v>
      </c>
      <c r="L44" s="35"/>
      <c r="M44">
        <v>9271</v>
      </c>
    </row>
    <row r="45" spans="1:13" x14ac:dyDescent="0.3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3" hidden="1" x14ac:dyDescent="0.3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3" x14ac:dyDescent="0.3">
      <c r="A47" s="36"/>
      <c r="B47" s="37"/>
      <c r="C47" s="36"/>
      <c r="D47" s="36"/>
      <c r="E47" s="36" t="s">
        <v>19</v>
      </c>
      <c r="F47" s="38">
        <f>SUM(F42:F46)</f>
        <v>0</v>
      </c>
      <c r="G47" s="38">
        <f>SUM(G42:G46)</f>
        <v>0</v>
      </c>
      <c r="H47" s="38">
        <f>SUM(H42:H46)</f>
        <v>87</v>
      </c>
      <c r="I47" s="38">
        <f>SUM(I42:I46)</f>
        <v>51</v>
      </c>
      <c r="J47" s="39">
        <f t="shared" si="3"/>
        <v>1.7</v>
      </c>
      <c r="K47" s="38">
        <f>MAX(K42:K46)</f>
        <v>9</v>
      </c>
      <c r="L47" s="40" t="s">
        <v>22</v>
      </c>
    </row>
    <row r="48" spans="1:13" ht="4.5" customHeight="1" thickBot="1" x14ac:dyDescent="0.35">
      <c r="A48" s="41"/>
      <c r="B48" s="42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2018-10-29T10:06:12Z</dcterms:created>
  <dcterms:modified xsi:type="dcterms:W3CDTF">2018-10-29T10:08:34Z</dcterms:modified>
</cp:coreProperties>
</file>